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8780" windowHeight="10620" activeTab="0"/>
  </bookViews>
  <sheets>
    <sheet name="Spielbericht" sheetId="1" r:id="rId1"/>
    <sheet name="Absenden" sheetId="2" r:id="rId2"/>
  </sheets>
  <definedNames>
    <definedName name="_xlnm.Print_Area" localSheetId="0">'Spielbericht'!$A$1:$Z$72</definedName>
  </definedNames>
  <calcPr fullCalcOnLoad="1"/>
</workbook>
</file>

<file path=xl/sharedStrings.xml><?xml version="1.0" encoding="utf-8"?>
<sst xmlns="http://schemas.openxmlformats.org/spreadsheetml/2006/main" count="241" uniqueCount="97">
  <si>
    <t>Klubspiel</t>
  </si>
  <si>
    <t>Pokalspiel</t>
  </si>
  <si>
    <t>Vereinsspiel</t>
  </si>
  <si>
    <t>Passnr.</t>
  </si>
  <si>
    <t>Freundschaftsspiel</t>
  </si>
  <si>
    <t xml:space="preserve">            Name, Vorname</t>
  </si>
  <si>
    <t>F</t>
  </si>
  <si>
    <t>A</t>
  </si>
  <si>
    <t>V</t>
  </si>
  <si>
    <t>SP</t>
  </si>
  <si>
    <t>MP</t>
  </si>
  <si>
    <t>G</t>
  </si>
  <si>
    <t>Herren</t>
  </si>
  <si>
    <t>Damen</t>
  </si>
  <si>
    <t>Jugend</t>
  </si>
  <si>
    <t>Senioren</t>
  </si>
  <si>
    <t>Endstand</t>
  </si>
  <si>
    <t>:</t>
  </si>
  <si>
    <t>Bahn/Kugelmaterial in Ordnung</t>
  </si>
  <si>
    <t>Pässe/Wettkampfpapiere in Ordnung</t>
  </si>
  <si>
    <t>Protest</t>
  </si>
  <si>
    <t xml:space="preserve"> ja</t>
  </si>
  <si>
    <t xml:space="preserve"> nein</t>
  </si>
  <si>
    <t>1)</t>
  </si>
  <si>
    <t>2)</t>
  </si>
  <si>
    <t>3)</t>
  </si>
  <si>
    <t>Verletzung</t>
  </si>
  <si>
    <t>Verwarnung</t>
  </si>
  <si>
    <t>Sonstiges</t>
  </si>
  <si>
    <t>Schiedsrichter OK (Heim)</t>
  </si>
  <si>
    <t>Schiedsrichter OK (Gast)</t>
  </si>
  <si>
    <t>4)</t>
  </si>
  <si>
    <t>5)</t>
  </si>
  <si>
    <t>6)</t>
  </si>
  <si>
    <t>Bemerkung :</t>
  </si>
  <si>
    <t>Heimmannschaft :</t>
  </si>
  <si>
    <t>Schiedsrichter :</t>
  </si>
  <si>
    <t>Gastmannschaft :</t>
  </si>
  <si>
    <t>Bahnanlage :</t>
  </si>
  <si>
    <t>Ort :</t>
  </si>
  <si>
    <t>Spielbeginn :</t>
  </si>
  <si>
    <t>Liga/Klasse :</t>
  </si>
  <si>
    <t>Spielende :</t>
  </si>
  <si>
    <t>Spielbericht</t>
  </si>
  <si>
    <t xml:space="preserve">           Awsp.  Name, Vorname</t>
  </si>
  <si>
    <t xml:space="preserve">Heimmannschaft : </t>
  </si>
  <si>
    <t xml:space="preserve">Datum: </t>
  </si>
  <si>
    <t>Seite:</t>
  </si>
  <si>
    <t>Geschlecht</t>
  </si>
  <si>
    <t>Datum</t>
  </si>
  <si>
    <t>Beginn</t>
  </si>
  <si>
    <t>Ende</t>
  </si>
  <si>
    <t>Ort</t>
  </si>
  <si>
    <t>Anlage</t>
  </si>
  <si>
    <t>a1</t>
  </si>
  <si>
    <t>v1</t>
  </si>
  <si>
    <t>v2</t>
  </si>
  <si>
    <t>v3</t>
  </si>
  <si>
    <t>v4</t>
  </si>
  <si>
    <t>v5</t>
  </si>
  <si>
    <t>v6</t>
  </si>
  <si>
    <t>h1</t>
  </si>
  <si>
    <t>h2</t>
  </si>
  <si>
    <t>h3</t>
  </si>
  <si>
    <t>h4</t>
  </si>
  <si>
    <t>h5</t>
  </si>
  <si>
    <t>h6</t>
  </si>
  <si>
    <t>h7</t>
  </si>
  <si>
    <t>h8</t>
  </si>
  <si>
    <t>a2</t>
  </si>
  <si>
    <t>a3</t>
  </si>
  <si>
    <t>a4</t>
  </si>
  <si>
    <t>a5</t>
  </si>
  <si>
    <t>a6</t>
  </si>
  <si>
    <t>a7</t>
  </si>
  <si>
    <t>a8</t>
  </si>
  <si>
    <t>Passnummer + Ergebnisse</t>
  </si>
  <si>
    <t>Passnummer</t>
  </si>
  <si>
    <t>k1</t>
  </si>
  <si>
    <t>k2</t>
  </si>
  <si>
    <t>k3</t>
  </si>
  <si>
    <t>k4</t>
  </si>
  <si>
    <t>k5</t>
  </si>
  <si>
    <t>k6</t>
  </si>
  <si>
    <t>k7</t>
  </si>
  <si>
    <t>k8</t>
  </si>
  <si>
    <t>Bahn/Kugeln</t>
  </si>
  <si>
    <t>Pässe</t>
  </si>
  <si>
    <t>Schiri Heim</t>
  </si>
  <si>
    <t>Schiri Gast</t>
  </si>
  <si>
    <t>b1</t>
  </si>
  <si>
    <t xml:space="preserve">Bemerkungen </t>
  </si>
  <si>
    <t>v7</t>
  </si>
  <si>
    <t>Wettbewerb</t>
  </si>
  <si>
    <t>http://www.wkbv.de/wkbv-aktiv/spielbericht/empfang.php</t>
  </si>
  <si>
    <t>13:00</t>
  </si>
  <si>
    <t>16:00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</si>
</sst>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F400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36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7" fillId="31" borderId="0" xfId="51" applyAlignment="1">
      <alignment/>
    </xf>
    <xf numFmtId="49" fontId="0" fillId="0" borderId="0" xfId="0" applyNumberFormat="1" applyAlignment="1">
      <alignment horizontal="left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right"/>
      <protection hidden="1"/>
    </xf>
    <xf numFmtId="0" fontId="4" fillId="0" borderId="14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4" fontId="4" fillId="0" borderId="15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left"/>
      <protection hidden="1"/>
    </xf>
    <xf numFmtId="0" fontId="0" fillId="0" borderId="12" xfId="0" applyBorder="1" applyAlignment="1" applyProtection="1">
      <alignment/>
      <protection hidden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left"/>
      <protection locked="0"/>
    </xf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49" fontId="5" fillId="0" borderId="12" xfId="0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 applyProtection="1">
      <alignment horizontal="center" vertical="center"/>
      <protection hidden="1"/>
    </xf>
    <xf numFmtId="164" fontId="4" fillId="0" borderId="20" xfId="0" applyNumberFormat="1" applyFont="1" applyBorder="1" applyAlignment="1" applyProtection="1">
      <alignment horizontal="center" vertical="center"/>
      <protection hidden="1"/>
    </xf>
    <xf numFmtId="164" fontId="4" fillId="0" borderId="16" xfId="0" applyNumberFormat="1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left"/>
      <protection hidden="1"/>
    </xf>
    <xf numFmtId="0" fontId="6" fillId="0" borderId="13" xfId="0" applyFont="1" applyBorder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35" fillId="33" borderId="0" xfId="47" applyFill="1" applyAlignment="1" applyProtection="1">
      <alignment horizontal="left"/>
      <protection locked="0"/>
    </xf>
    <xf numFmtId="0" fontId="36" fillId="29" borderId="0" xfId="48" applyAlignment="1" applyProtection="1">
      <alignment horizontal="left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390525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00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wkbv-aktiv/spielbericht/empfang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13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9.28125" style="0" customWidth="1"/>
    <col min="2" max="2" width="7.28125" style="0" customWidth="1"/>
    <col min="3" max="3" width="3.421875" style="0" customWidth="1"/>
    <col min="4" max="4" width="3.28125" style="0" customWidth="1"/>
    <col min="6" max="11" width="3.7109375" style="0" customWidth="1"/>
    <col min="12" max="12" width="4.7109375" style="0" customWidth="1"/>
    <col min="13" max="13" width="1.8515625" style="0" customWidth="1"/>
    <col min="14" max="14" width="3.421875" style="0" customWidth="1"/>
    <col min="15" max="15" width="9.28125" style="0" customWidth="1"/>
    <col min="16" max="16" width="7.28125" style="0" customWidth="1"/>
    <col min="17" max="18" width="3.421875" style="0" customWidth="1"/>
    <col min="20" max="26" width="3.7109375" style="0" customWidth="1"/>
  </cols>
  <sheetData>
    <row r="1" spans="1:26" ht="81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 t="s">
        <v>43</v>
      </c>
      <c r="R1" s="8"/>
      <c r="S1" s="7"/>
      <c r="T1" s="7"/>
      <c r="U1" s="7"/>
      <c r="V1" s="7"/>
      <c r="W1" s="7"/>
      <c r="X1" s="9"/>
      <c r="Y1" s="9"/>
      <c r="Z1" s="9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0" t="s">
        <v>46</v>
      </c>
      <c r="O2" s="10"/>
      <c r="P2" s="48">
        <v>40440</v>
      </c>
      <c r="Q2" s="49"/>
      <c r="R2" s="49"/>
      <c r="S2" s="49"/>
      <c r="T2" s="49"/>
      <c r="U2" s="49"/>
      <c r="V2" s="49"/>
      <c r="W2" s="49"/>
      <c r="X2" s="49"/>
      <c r="Y2" s="49"/>
      <c r="Z2" s="9"/>
    </row>
    <row r="3" spans="1:26" ht="15">
      <c r="A3" s="11" t="s">
        <v>0</v>
      </c>
      <c r="B3" s="12"/>
      <c r="C3" s="13"/>
      <c r="D3" s="38"/>
      <c r="E3" s="7"/>
      <c r="F3" s="11" t="s">
        <v>12</v>
      </c>
      <c r="G3" s="12"/>
      <c r="H3" s="12"/>
      <c r="I3" s="13"/>
      <c r="J3" s="39"/>
      <c r="K3" s="7"/>
      <c r="L3" s="7"/>
      <c r="M3" s="7"/>
      <c r="N3" s="12" t="s">
        <v>39</v>
      </c>
      <c r="O3" s="14"/>
      <c r="P3" s="51"/>
      <c r="Q3" s="51"/>
      <c r="R3" s="51"/>
      <c r="S3" s="51"/>
      <c r="T3" s="12"/>
      <c r="U3" s="15"/>
      <c r="V3" s="52"/>
      <c r="W3" s="52"/>
      <c r="X3" s="52"/>
      <c r="Y3" s="52"/>
      <c r="Z3" s="9"/>
    </row>
    <row r="4" spans="1:26" ht="15">
      <c r="A4" s="11" t="s">
        <v>2</v>
      </c>
      <c r="B4" s="12"/>
      <c r="C4" s="13"/>
      <c r="D4" s="38"/>
      <c r="E4" s="7"/>
      <c r="F4" s="11" t="s">
        <v>13</v>
      </c>
      <c r="G4" s="12"/>
      <c r="H4" s="12"/>
      <c r="I4" s="13"/>
      <c r="J4" s="39"/>
      <c r="K4" s="7"/>
      <c r="L4" s="7"/>
      <c r="M4" s="7"/>
      <c r="N4" s="12" t="s">
        <v>38</v>
      </c>
      <c r="O4" s="12"/>
      <c r="P4" s="51"/>
      <c r="Q4" s="51"/>
      <c r="R4" s="51"/>
      <c r="S4" s="51"/>
      <c r="T4" s="51"/>
      <c r="U4" s="51"/>
      <c r="V4" s="51"/>
      <c r="W4" s="51"/>
      <c r="X4" s="51"/>
      <c r="Y4" s="51"/>
      <c r="Z4" s="9"/>
    </row>
    <row r="5" spans="1:26" ht="15">
      <c r="A5" s="11" t="s">
        <v>1</v>
      </c>
      <c r="B5" s="12"/>
      <c r="C5" s="13"/>
      <c r="D5" s="38"/>
      <c r="E5" s="7"/>
      <c r="F5" s="11" t="s">
        <v>14</v>
      </c>
      <c r="G5" s="12"/>
      <c r="H5" s="12"/>
      <c r="I5" s="13"/>
      <c r="J5" s="39"/>
      <c r="K5" s="7"/>
      <c r="L5" s="7"/>
      <c r="M5" s="7"/>
      <c r="N5" s="12" t="s">
        <v>40</v>
      </c>
      <c r="O5" s="12"/>
      <c r="P5" s="50" t="s">
        <v>95</v>
      </c>
      <c r="Q5" s="50"/>
      <c r="R5" s="50"/>
      <c r="S5" s="15"/>
      <c r="T5" s="12"/>
      <c r="U5" s="15" t="s">
        <v>42</v>
      </c>
      <c r="V5" s="50" t="s">
        <v>96</v>
      </c>
      <c r="W5" s="50"/>
      <c r="X5" s="50"/>
      <c r="Y5" s="50"/>
      <c r="Z5" s="9"/>
    </row>
    <row r="6" spans="1:26" ht="15">
      <c r="A6" s="11" t="s">
        <v>4</v>
      </c>
      <c r="B6" s="12"/>
      <c r="C6" s="13"/>
      <c r="D6" s="38"/>
      <c r="E6" s="7"/>
      <c r="F6" s="11" t="s">
        <v>15</v>
      </c>
      <c r="G6" s="12"/>
      <c r="H6" s="12"/>
      <c r="I6" s="13"/>
      <c r="J6" s="39"/>
      <c r="K6" s="7"/>
      <c r="L6" s="7"/>
      <c r="M6" s="7"/>
      <c r="N6" s="12" t="s">
        <v>41</v>
      </c>
      <c r="O6" s="12"/>
      <c r="P6" s="51"/>
      <c r="Q6" s="51"/>
      <c r="R6" s="51"/>
      <c r="S6" s="51"/>
      <c r="T6" s="51"/>
      <c r="U6" s="51"/>
      <c r="V6" s="51"/>
      <c r="W6" s="51"/>
      <c r="X6" s="51"/>
      <c r="Y6" s="51"/>
      <c r="Z6" s="9"/>
    </row>
    <row r="7" spans="1:26" ht="14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6"/>
      <c r="X7" s="9"/>
      <c r="Y7" s="9"/>
      <c r="Z7" s="9"/>
    </row>
    <row r="8" spans="1:26" ht="36.75" customHeight="1">
      <c r="A8" s="10" t="s">
        <v>45</v>
      </c>
      <c r="B8" s="10"/>
      <c r="C8" s="47"/>
      <c r="D8" s="47"/>
      <c r="E8" s="47"/>
      <c r="F8" s="47"/>
      <c r="G8" s="47"/>
      <c r="H8" s="47"/>
      <c r="I8" s="47"/>
      <c r="J8" s="47"/>
      <c r="K8" s="47"/>
      <c r="L8" s="7"/>
      <c r="M8" s="7"/>
      <c r="N8" s="7"/>
      <c r="O8" s="10" t="s">
        <v>37</v>
      </c>
      <c r="P8" s="10"/>
      <c r="Q8" s="47"/>
      <c r="R8" s="47"/>
      <c r="S8" s="47"/>
      <c r="T8" s="47"/>
      <c r="U8" s="47"/>
      <c r="V8" s="47"/>
      <c r="W8" s="47"/>
      <c r="X8" s="47"/>
      <c r="Y8" s="47"/>
      <c r="Z8" s="9"/>
    </row>
    <row r="9" spans="1:26" ht="9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9"/>
      <c r="Y9" s="9"/>
      <c r="Z9" s="9"/>
    </row>
    <row r="10" spans="1:26" ht="13.5" customHeight="1">
      <c r="A10" s="17" t="s">
        <v>3</v>
      </c>
      <c r="B10" s="59" t="s">
        <v>5</v>
      </c>
      <c r="C10" s="60"/>
      <c r="D10" s="60"/>
      <c r="E10" s="61"/>
      <c r="F10" s="17" t="s">
        <v>6</v>
      </c>
      <c r="G10" s="17" t="s">
        <v>7</v>
      </c>
      <c r="H10" s="17" t="s">
        <v>8</v>
      </c>
      <c r="I10" s="17" t="s">
        <v>11</v>
      </c>
      <c r="J10" s="17" t="s">
        <v>9</v>
      </c>
      <c r="K10" s="17" t="s">
        <v>10</v>
      </c>
      <c r="L10" s="18"/>
      <c r="M10" s="18"/>
      <c r="N10" s="7"/>
      <c r="O10" s="17" t="s">
        <v>3</v>
      </c>
      <c r="P10" s="59" t="s">
        <v>5</v>
      </c>
      <c r="Q10" s="60"/>
      <c r="R10" s="60"/>
      <c r="S10" s="61"/>
      <c r="T10" s="17" t="s">
        <v>6</v>
      </c>
      <c r="U10" s="17" t="s">
        <v>7</v>
      </c>
      <c r="V10" s="17" t="s">
        <v>8</v>
      </c>
      <c r="W10" s="17" t="s">
        <v>11</v>
      </c>
      <c r="X10" s="17" t="s">
        <v>9</v>
      </c>
      <c r="Y10" s="17" t="s">
        <v>10</v>
      </c>
      <c r="Z10" s="9"/>
    </row>
    <row r="11" spans="1:26" ht="13.5" customHeight="1">
      <c r="A11" s="71"/>
      <c r="B11" s="65"/>
      <c r="C11" s="66"/>
      <c r="D11" s="66"/>
      <c r="E11" s="67"/>
      <c r="F11" s="36"/>
      <c r="G11" s="36"/>
      <c r="H11" s="36"/>
      <c r="I11" s="19">
        <f>H11+G11</f>
        <v>0</v>
      </c>
      <c r="J11" s="6">
        <f>IF(I11&gt;W11,1,IF(I11=W11,0.5,0))</f>
        <v>0.5</v>
      </c>
      <c r="K11" s="56"/>
      <c r="L11" s="7"/>
      <c r="M11" s="7"/>
      <c r="N11" s="7"/>
      <c r="O11" s="71"/>
      <c r="P11" s="65"/>
      <c r="Q11" s="66"/>
      <c r="R11" s="66"/>
      <c r="S11" s="67"/>
      <c r="T11" s="36"/>
      <c r="U11" s="36"/>
      <c r="V11" s="36"/>
      <c r="W11" s="19">
        <f>V11+U11</f>
        <v>0</v>
      </c>
      <c r="X11" s="6">
        <f>IF(W11&gt;I11,1,IF(W11=I11,0.5,0))</f>
        <v>0.5</v>
      </c>
      <c r="Y11" s="56"/>
      <c r="Z11" s="9"/>
    </row>
    <row r="12" spans="1:26" ht="13.5" customHeight="1">
      <c r="A12" s="72"/>
      <c r="B12" s="53"/>
      <c r="C12" s="54"/>
      <c r="D12" s="54"/>
      <c r="E12" s="55"/>
      <c r="F12" s="36"/>
      <c r="G12" s="36"/>
      <c r="H12" s="36"/>
      <c r="I12" s="19">
        <f>H12+G12</f>
        <v>0</v>
      </c>
      <c r="J12" s="6">
        <f>IF(I12&gt;W12,1,IF(I12=W12,0.5,0))</f>
        <v>0.5</v>
      </c>
      <c r="K12" s="57"/>
      <c r="L12" s="7"/>
      <c r="M12" s="7"/>
      <c r="N12" s="7"/>
      <c r="O12" s="72"/>
      <c r="P12" s="53"/>
      <c r="Q12" s="54"/>
      <c r="R12" s="54"/>
      <c r="S12" s="55"/>
      <c r="T12" s="36"/>
      <c r="U12" s="36"/>
      <c r="V12" s="36"/>
      <c r="W12" s="19">
        <f>V12+U12</f>
        <v>0</v>
      </c>
      <c r="X12" s="6">
        <f>IF(W12&gt;I12,1,IF(W12=I12,0.5,0))</f>
        <v>0.5</v>
      </c>
      <c r="Y12" s="57"/>
      <c r="Z12" s="9"/>
    </row>
    <row r="13" spans="1:26" ht="13.5" customHeight="1">
      <c r="A13" s="20" t="s">
        <v>3</v>
      </c>
      <c r="B13" s="62" t="s">
        <v>44</v>
      </c>
      <c r="C13" s="63"/>
      <c r="D13" s="63"/>
      <c r="E13" s="64"/>
      <c r="F13" s="21"/>
      <c r="G13" s="22"/>
      <c r="H13" s="22"/>
      <c r="I13" s="22"/>
      <c r="J13" s="23"/>
      <c r="K13" s="57"/>
      <c r="L13" s="7"/>
      <c r="M13" s="7"/>
      <c r="N13" s="7"/>
      <c r="O13" s="20" t="s">
        <v>3</v>
      </c>
      <c r="P13" s="62" t="s">
        <v>44</v>
      </c>
      <c r="Q13" s="63"/>
      <c r="R13" s="63"/>
      <c r="S13" s="64"/>
      <c r="T13" s="21"/>
      <c r="U13" s="22"/>
      <c r="V13" s="22"/>
      <c r="W13" s="22"/>
      <c r="X13" s="23"/>
      <c r="Y13" s="57"/>
      <c r="Z13" s="9"/>
    </row>
    <row r="14" spans="1:26" ht="13.5" customHeight="1">
      <c r="A14" s="36"/>
      <c r="B14" s="68"/>
      <c r="C14" s="69"/>
      <c r="D14" s="69"/>
      <c r="E14" s="70"/>
      <c r="F14" s="36"/>
      <c r="G14" s="36"/>
      <c r="H14" s="36"/>
      <c r="I14" s="19">
        <f>H14+G14</f>
        <v>0</v>
      </c>
      <c r="J14" s="6">
        <f>IF(I14&gt;W14,1,IF(I14=W14,0.5,0))</f>
        <v>0.5</v>
      </c>
      <c r="K14" s="57"/>
      <c r="L14" s="7"/>
      <c r="M14" s="7"/>
      <c r="N14" s="7"/>
      <c r="O14" s="36"/>
      <c r="P14" s="68"/>
      <c r="Q14" s="69"/>
      <c r="R14" s="69"/>
      <c r="S14" s="70"/>
      <c r="T14" s="36"/>
      <c r="U14" s="36"/>
      <c r="V14" s="36"/>
      <c r="W14" s="19">
        <f>V14+U14</f>
        <v>0</v>
      </c>
      <c r="X14" s="6">
        <f>IF(W14&gt;I14,1,IF(W14=I14,0.5,0))</f>
        <v>0.5</v>
      </c>
      <c r="Y14" s="57"/>
      <c r="Z14" s="9"/>
    </row>
    <row r="15" spans="1:26" ht="13.5" customHeight="1">
      <c r="A15" s="37"/>
      <c r="B15" s="53"/>
      <c r="C15" s="54"/>
      <c r="D15" s="54"/>
      <c r="E15" s="55"/>
      <c r="F15" s="36"/>
      <c r="G15" s="36"/>
      <c r="H15" s="36"/>
      <c r="I15" s="19">
        <f>H15+G15</f>
        <v>0</v>
      </c>
      <c r="J15" s="6">
        <f>IF(I15&gt;W15,1,IF(I15=W15,0.5,0))</f>
        <v>0.5</v>
      </c>
      <c r="K15" s="58"/>
      <c r="L15" s="7"/>
      <c r="M15" s="7"/>
      <c r="N15" s="7"/>
      <c r="O15" s="37"/>
      <c r="P15" s="53"/>
      <c r="Q15" s="54"/>
      <c r="R15" s="54"/>
      <c r="S15" s="55"/>
      <c r="T15" s="36"/>
      <c r="U15" s="36"/>
      <c r="V15" s="36"/>
      <c r="W15" s="19">
        <f>V15+U15</f>
        <v>0</v>
      </c>
      <c r="X15" s="6">
        <f>IF(W15&gt;I15,1,IF(W15=I15,0.5,0))</f>
        <v>0.5</v>
      </c>
      <c r="Y15" s="58"/>
      <c r="Z15" s="9"/>
    </row>
    <row r="16" spans="1:26" ht="13.5" customHeight="1">
      <c r="A16" s="24"/>
      <c r="B16" s="24"/>
      <c r="C16" s="24"/>
      <c r="D16" s="24"/>
      <c r="E16" s="24"/>
      <c r="F16" s="19">
        <f>F11+F12+F14+F15</f>
        <v>0</v>
      </c>
      <c r="G16" s="19">
        <f>G11+G12+G14+G15</f>
        <v>0</v>
      </c>
      <c r="H16" s="19">
        <f>H11+H12+H14+H15</f>
        <v>0</v>
      </c>
      <c r="I16" s="19">
        <f>I11+I12+I14+I15</f>
        <v>0</v>
      </c>
      <c r="J16" s="25">
        <f>IF(I11=0,0,IF(I12=0,J11,(IF(I14=0,J11+J12,IF(I15=0,J11+J12+J14,J11+J12+J14+J15)))))</f>
        <v>0</v>
      </c>
      <c r="K16" s="19">
        <f>IF(I11=0,0,IF(J16&gt;X16,1,(IF(J16=X16,(IF(I16&gt;W16,1,(IF(I16=W16,0.5,0)))),0))))</f>
        <v>0</v>
      </c>
      <c r="L16" s="7"/>
      <c r="M16" s="7"/>
      <c r="N16" s="7"/>
      <c r="O16" s="24"/>
      <c r="P16" s="24"/>
      <c r="Q16" s="24"/>
      <c r="R16" s="24"/>
      <c r="S16" s="24"/>
      <c r="T16" s="19">
        <f>T11+T12+T14+T15</f>
        <v>0</v>
      </c>
      <c r="U16" s="19">
        <f>U11+U12+U14+U15</f>
        <v>0</v>
      </c>
      <c r="V16" s="19">
        <f>V11+V12+V14+V15</f>
        <v>0</v>
      </c>
      <c r="W16" s="19">
        <f>W11+W12+W14+W15</f>
        <v>0</v>
      </c>
      <c r="X16" s="25">
        <f>IF(W11=0,0,IF(W12=0,X11,(IF(W14=0,X11+X12,IF(W15=0,X11+X12+X14,X11+X12+X14+X15)))))</f>
        <v>0</v>
      </c>
      <c r="Y16" s="19">
        <f>IF(W11=0,0,IF(X16&gt;J16,1,(IF(X16=J16,(IF(W16&gt;I16,1,(IF(W16=I16,0.5,0)))),0))))</f>
        <v>0</v>
      </c>
      <c r="Z16" s="9"/>
    </row>
    <row r="17" spans="1:26" ht="13.5" customHeight="1">
      <c r="A17" s="7"/>
      <c r="B17" s="7"/>
      <c r="C17" s="7"/>
      <c r="D17" s="7"/>
      <c r="E17" s="7"/>
      <c r="F17" s="26"/>
      <c r="G17" s="26"/>
      <c r="H17" s="26"/>
      <c r="I17" s="26"/>
      <c r="J17" s="26"/>
      <c r="K17" s="2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9"/>
      <c r="Y17" s="9"/>
      <c r="Z17" s="9"/>
    </row>
    <row r="18" spans="1:26" ht="13.5" customHeight="1">
      <c r="A18" s="17" t="s">
        <v>3</v>
      </c>
      <c r="B18" s="59" t="s">
        <v>5</v>
      </c>
      <c r="C18" s="60"/>
      <c r="D18" s="60"/>
      <c r="E18" s="61"/>
      <c r="F18" s="17" t="s">
        <v>6</v>
      </c>
      <c r="G18" s="17" t="s">
        <v>7</v>
      </c>
      <c r="H18" s="17" t="s">
        <v>8</v>
      </c>
      <c r="I18" s="17" t="s">
        <v>11</v>
      </c>
      <c r="J18" s="17" t="s">
        <v>9</v>
      </c>
      <c r="K18" s="17" t="s">
        <v>10</v>
      </c>
      <c r="L18" s="18"/>
      <c r="M18" s="18"/>
      <c r="N18" s="7"/>
      <c r="O18" s="17" t="s">
        <v>3</v>
      </c>
      <c r="P18" s="59" t="s">
        <v>5</v>
      </c>
      <c r="Q18" s="60"/>
      <c r="R18" s="60"/>
      <c r="S18" s="61"/>
      <c r="T18" s="17" t="s">
        <v>6</v>
      </c>
      <c r="U18" s="17" t="s">
        <v>7</v>
      </c>
      <c r="V18" s="17" t="s">
        <v>8</v>
      </c>
      <c r="W18" s="17" t="s">
        <v>11</v>
      </c>
      <c r="X18" s="17" t="s">
        <v>9</v>
      </c>
      <c r="Y18" s="17" t="s">
        <v>10</v>
      </c>
      <c r="Z18" s="9"/>
    </row>
    <row r="19" spans="1:26" ht="13.5" customHeight="1">
      <c r="A19" s="71"/>
      <c r="B19" s="65"/>
      <c r="C19" s="66"/>
      <c r="D19" s="66"/>
      <c r="E19" s="67"/>
      <c r="F19" s="36"/>
      <c r="G19" s="36"/>
      <c r="H19" s="36"/>
      <c r="I19" s="19">
        <f>H19+G19</f>
        <v>0</v>
      </c>
      <c r="J19" s="6">
        <f>IF(I19&gt;W19,1,IF(I19=W19,0.5,0))</f>
        <v>0.5</v>
      </c>
      <c r="K19" s="56"/>
      <c r="L19" s="7"/>
      <c r="M19" s="7"/>
      <c r="N19" s="7"/>
      <c r="O19" s="71"/>
      <c r="P19" s="65"/>
      <c r="Q19" s="66"/>
      <c r="R19" s="66"/>
      <c r="S19" s="67"/>
      <c r="T19" s="36"/>
      <c r="U19" s="36"/>
      <c r="V19" s="36"/>
      <c r="W19" s="19">
        <f>V19+U19</f>
        <v>0</v>
      </c>
      <c r="X19" s="6">
        <f>IF(W19&gt;I19,1,IF(W19=I19,0.5,0))</f>
        <v>0.5</v>
      </c>
      <c r="Y19" s="56"/>
      <c r="Z19" s="9"/>
    </row>
    <row r="20" spans="1:26" ht="13.5" customHeight="1">
      <c r="A20" s="72"/>
      <c r="B20" s="53"/>
      <c r="C20" s="54"/>
      <c r="D20" s="54"/>
      <c r="E20" s="55"/>
      <c r="F20" s="36"/>
      <c r="G20" s="36"/>
      <c r="H20" s="36"/>
      <c r="I20" s="19">
        <f>H20+G20</f>
        <v>0</v>
      </c>
      <c r="J20" s="6">
        <f>IF(I20&gt;W20,1,IF(I20=W20,0.5,0))</f>
        <v>0.5</v>
      </c>
      <c r="K20" s="57"/>
      <c r="L20" s="7"/>
      <c r="M20" s="7"/>
      <c r="N20" s="7"/>
      <c r="O20" s="72"/>
      <c r="P20" s="53"/>
      <c r="Q20" s="54"/>
      <c r="R20" s="54"/>
      <c r="S20" s="55"/>
      <c r="T20" s="36"/>
      <c r="U20" s="36"/>
      <c r="V20" s="36"/>
      <c r="W20" s="19">
        <f>V20+U20</f>
        <v>0</v>
      </c>
      <c r="X20" s="6">
        <f>IF(W20&gt;I20,1,IF(W20=I20,0.5,0))</f>
        <v>0.5</v>
      </c>
      <c r="Y20" s="57"/>
      <c r="Z20" s="9"/>
    </row>
    <row r="21" spans="1:26" ht="13.5" customHeight="1">
      <c r="A21" s="20" t="s">
        <v>3</v>
      </c>
      <c r="B21" s="62" t="s">
        <v>44</v>
      </c>
      <c r="C21" s="63"/>
      <c r="D21" s="63"/>
      <c r="E21" s="64"/>
      <c r="F21" s="21"/>
      <c r="G21" s="22"/>
      <c r="H21" s="22"/>
      <c r="I21" s="22"/>
      <c r="J21" s="23"/>
      <c r="K21" s="57"/>
      <c r="L21" s="7"/>
      <c r="M21" s="7"/>
      <c r="N21" s="7"/>
      <c r="O21" s="20" t="s">
        <v>3</v>
      </c>
      <c r="P21" s="62" t="s">
        <v>44</v>
      </c>
      <c r="Q21" s="63"/>
      <c r="R21" s="63"/>
      <c r="S21" s="64"/>
      <c r="T21" s="21"/>
      <c r="U21" s="22"/>
      <c r="V21" s="22"/>
      <c r="W21" s="22"/>
      <c r="X21" s="23"/>
      <c r="Y21" s="57"/>
      <c r="Z21" s="9"/>
    </row>
    <row r="22" spans="1:26" ht="13.5" customHeight="1">
      <c r="A22" s="36"/>
      <c r="B22" s="68"/>
      <c r="C22" s="69"/>
      <c r="D22" s="69"/>
      <c r="E22" s="70"/>
      <c r="F22" s="36"/>
      <c r="G22" s="36"/>
      <c r="H22" s="36"/>
      <c r="I22" s="19">
        <f>H22+G22</f>
        <v>0</v>
      </c>
      <c r="J22" s="6">
        <f>IF(I22&gt;W22,1,IF(I22=W22,0.5,0))</f>
        <v>0.5</v>
      </c>
      <c r="K22" s="57"/>
      <c r="L22" s="7"/>
      <c r="M22" s="7"/>
      <c r="N22" s="7"/>
      <c r="O22" s="36"/>
      <c r="P22" s="68"/>
      <c r="Q22" s="69"/>
      <c r="R22" s="69"/>
      <c r="S22" s="70"/>
      <c r="T22" s="36"/>
      <c r="U22" s="36"/>
      <c r="V22" s="36"/>
      <c r="W22" s="19">
        <f>V22+U22</f>
        <v>0</v>
      </c>
      <c r="X22" s="6">
        <f>IF(W22&gt;I22,1,IF(W22=I22,0.5,0))</f>
        <v>0.5</v>
      </c>
      <c r="Y22" s="57"/>
      <c r="Z22" s="9"/>
    </row>
    <row r="23" spans="1:26" ht="13.5" customHeight="1">
      <c r="A23" s="37"/>
      <c r="B23" s="53"/>
      <c r="C23" s="54"/>
      <c r="D23" s="54"/>
      <c r="E23" s="55"/>
      <c r="F23" s="36"/>
      <c r="G23" s="36"/>
      <c r="H23" s="36"/>
      <c r="I23" s="19">
        <f>H23+G23</f>
        <v>0</v>
      </c>
      <c r="J23" s="6">
        <f>IF(I23&gt;W23,1,IF(I23=W23,0.5,0))</f>
        <v>0.5</v>
      </c>
      <c r="K23" s="58"/>
      <c r="L23" s="7"/>
      <c r="M23" s="7"/>
      <c r="N23" s="7"/>
      <c r="O23" s="37"/>
      <c r="P23" s="53"/>
      <c r="Q23" s="54"/>
      <c r="R23" s="54"/>
      <c r="S23" s="55"/>
      <c r="T23" s="36"/>
      <c r="U23" s="36"/>
      <c r="V23" s="36"/>
      <c r="W23" s="19">
        <f>V23+U23</f>
        <v>0</v>
      </c>
      <c r="X23" s="6">
        <f>IF(W23&gt;I23,1,IF(W23=I23,0.5,0))</f>
        <v>0.5</v>
      </c>
      <c r="Y23" s="58"/>
      <c r="Z23" s="9"/>
    </row>
    <row r="24" spans="1:26" ht="13.5" customHeight="1">
      <c r="A24" s="24"/>
      <c r="B24" s="24"/>
      <c r="C24" s="24"/>
      <c r="D24" s="24"/>
      <c r="E24" s="24"/>
      <c r="F24" s="19">
        <f>F19+F20+F22+F23</f>
        <v>0</v>
      </c>
      <c r="G24" s="19">
        <f>G19+G20+G22+G23</f>
        <v>0</v>
      </c>
      <c r="H24" s="19">
        <f>H19+H20+H22+H23</f>
        <v>0</v>
      </c>
      <c r="I24" s="19">
        <f>I19+I20+I22+I23</f>
        <v>0</v>
      </c>
      <c r="J24" s="25">
        <f>IF(I19=0,0,IF(I20=0,J19,(IF(I22=0,J19+J20,IF(I23=0,J19+J20+J22,J19+J20+J22+J23)))))</f>
        <v>0</v>
      </c>
      <c r="K24" s="19">
        <f>IF(I19=0,0,IF(J24&gt;X24,1,(IF(J24=X24,(IF(I24&gt;W24,1,(IF(I24=W24,0.5,0)))),0))))</f>
        <v>0</v>
      </c>
      <c r="L24" s="7"/>
      <c r="M24" s="7"/>
      <c r="N24" s="7"/>
      <c r="O24" s="24"/>
      <c r="P24" s="24"/>
      <c r="Q24" s="24"/>
      <c r="R24" s="24"/>
      <c r="S24" s="24"/>
      <c r="T24" s="19">
        <f>T19+T20+T22+T23</f>
        <v>0</v>
      </c>
      <c r="U24" s="19">
        <f>U19+U20+U22+U23</f>
        <v>0</v>
      </c>
      <c r="V24" s="19">
        <f>V19+V20+V22+V23</f>
        <v>0</v>
      </c>
      <c r="W24" s="19">
        <f>W19+W20+W22+W23</f>
        <v>0</v>
      </c>
      <c r="X24" s="25">
        <f>IF(W19=0,0,IF(W20=0,X19,(IF(W22=0,X19+X20,IF(W23=0,X19+X20+X22,X19+X20+X22+X23)))))</f>
        <v>0</v>
      </c>
      <c r="Y24" s="19">
        <f>IF(W19=0,0,IF(X24&gt;J24,1,(IF(X24=J24,(IF(W24&gt;I24,1,(IF(W24=I24,0.5,0)))),0))))</f>
        <v>0</v>
      </c>
      <c r="Z24" s="9"/>
    </row>
    <row r="25" spans="1:26" ht="9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9"/>
      <c r="Y25" s="9"/>
      <c r="Z25" s="9"/>
    </row>
    <row r="26" spans="1:26" ht="13.5" customHeight="1">
      <c r="A26" s="17" t="s">
        <v>3</v>
      </c>
      <c r="B26" s="59" t="s">
        <v>5</v>
      </c>
      <c r="C26" s="60"/>
      <c r="D26" s="60"/>
      <c r="E26" s="61"/>
      <c r="F26" s="17" t="s">
        <v>6</v>
      </c>
      <c r="G26" s="17" t="s">
        <v>7</v>
      </c>
      <c r="H26" s="17" t="s">
        <v>8</v>
      </c>
      <c r="I26" s="17" t="s">
        <v>11</v>
      </c>
      <c r="J26" s="17" t="s">
        <v>9</v>
      </c>
      <c r="K26" s="17" t="s">
        <v>10</v>
      </c>
      <c r="L26" s="18"/>
      <c r="M26" s="18"/>
      <c r="N26" s="7"/>
      <c r="O26" s="17" t="s">
        <v>3</v>
      </c>
      <c r="P26" s="59" t="s">
        <v>5</v>
      </c>
      <c r="Q26" s="60"/>
      <c r="R26" s="60"/>
      <c r="S26" s="61"/>
      <c r="T26" s="17" t="s">
        <v>6</v>
      </c>
      <c r="U26" s="17" t="s">
        <v>7</v>
      </c>
      <c r="V26" s="17" t="s">
        <v>8</v>
      </c>
      <c r="W26" s="17" t="s">
        <v>11</v>
      </c>
      <c r="X26" s="17" t="s">
        <v>9</v>
      </c>
      <c r="Y26" s="17" t="s">
        <v>10</v>
      </c>
      <c r="Z26" s="9"/>
    </row>
    <row r="27" spans="1:26" ht="13.5" customHeight="1">
      <c r="A27" s="71"/>
      <c r="B27" s="65"/>
      <c r="C27" s="66"/>
      <c r="D27" s="66"/>
      <c r="E27" s="67"/>
      <c r="F27" s="36"/>
      <c r="G27" s="36"/>
      <c r="H27" s="36"/>
      <c r="I27" s="19">
        <f>H27+G27</f>
        <v>0</v>
      </c>
      <c r="J27" s="6">
        <f>IF(I27&gt;W27,1,IF(I27=W27,0.5,0))</f>
        <v>0.5</v>
      </c>
      <c r="K27" s="56"/>
      <c r="L27" s="7"/>
      <c r="M27" s="7"/>
      <c r="N27" s="7"/>
      <c r="O27" s="71"/>
      <c r="P27" s="65"/>
      <c r="Q27" s="66"/>
      <c r="R27" s="66"/>
      <c r="S27" s="67"/>
      <c r="T27" s="36"/>
      <c r="U27" s="36"/>
      <c r="V27" s="36"/>
      <c r="W27" s="19">
        <f>V27+U27</f>
        <v>0</v>
      </c>
      <c r="X27" s="6">
        <f>IF(W27&gt;I27,1,IF(W27=I27,0.5,0))</f>
        <v>0.5</v>
      </c>
      <c r="Y27" s="56"/>
      <c r="Z27" s="9"/>
    </row>
    <row r="28" spans="1:26" ht="13.5" customHeight="1">
      <c r="A28" s="72"/>
      <c r="B28" s="53"/>
      <c r="C28" s="54"/>
      <c r="D28" s="54"/>
      <c r="E28" s="55"/>
      <c r="F28" s="36"/>
      <c r="G28" s="36"/>
      <c r="H28" s="36"/>
      <c r="I28" s="19">
        <f>H28+G28</f>
        <v>0</v>
      </c>
      <c r="J28" s="6">
        <f>IF(I28&gt;W28,1,IF(I28=W28,0.5,0))</f>
        <v>0.5</v>
      </c>
      <c r="K28" s="57"/>
      <c r="L28" s="7"/>
      <c r="M28" s="7"/>
      <c r="N28" s="7"/>
      <c r="O28" s="72"/>
      <c r="P28" s="53"/>
      <c r="Q28" s="54"/>
      <c r="R28" s="54"/>
      <c r="S28" s="55"/>
      <c r="T28" s="36"/>
      <c r="U28" s="36"/>
      <c r="V28" s="36"/>
      <c r="W28" s="19">
        <f>V28+U28</f>
        <v>0</v>
      </c>
      <c r="X28" s="6">
        <f>IF(W28&gt;I28,1,IF(W28=I28,0.5,0))</f>
        <v>0.5</v>
      </c>
      <c r="Y28" s="57"/>
      <c r="Z28" s="9"/>
    </row>
    <row r="29" spans="1:26" ht="13.5" customHeight="1">
      <c r="A29" s="20" t="s">
        <v>3</v>
      </c>
      <c r="B29" s="62" t="s">
        <v>44</v>
      </c>
      <c r="C29" s="63"/>
      <c r="D29" s="63"/>
      <c r="E29" s="64"/>
      <c r="F29" s="21"/>
      <c r="G29" s="22"/>
      <c r="H29" s="22"/>
      <c r="I29" s="22"/>
      <c r="J29" s="23"/>
      <c r="K29" s="57"/>
      <c r="L29" s="7"/>
      <c r="M29" s="7"/>
      <c r="N29" s="7"/>
      <c r="O29" s="20" t="s">
        <v>3</v>
      </c>
      <c r="P29" s="62" t="s">
        <v>44</v>
      </c>
      <c r="Q29" s="63"/>
      <c r="R29" s="63"/>
      <c r="S29" s="64"/>
      <c r="T29" s="21"/>
      <c r="U29" s="22"/>
      <c r="V29" s="22"/>
      <c r="W29" s="22"/>
      <c r="X29" s="23"/>
      <c r="Y29" s="57"/>
      <c r="Z29" s="9"/>
    </row>
    <row r="30" spans="1:26" ht="13.5" customHeight="1">
      <c r="A30" s="36"/>
      <c r="B30" s="68"/>
      <c r="C30" s="69"/>
      <c r="D30" s="69"/>
      <c r="E30" s="70"/>
      <c r="F30" s="36"/>
      <c r="G30" s="36"/>
      <c r="H30" s="36"/>
      <c r="I30" s="19">
        <f>H30+G30</f>
        <v>0</v>
      </c>
      <c r="J30" s="6">
        <f>IF(I30&gt;W30,1,IF(I30=W30,0.5,0))</f>
        <v>0.5</v>
      </c>
      <c r="K30" s="57"/>
      <c r="L30" s="7"/>
      <c r="M30" s="7"/>
      <c r="N30" s="7"/>
      <c r="O30" s="36"/>
      <c r="P30" s="68"/>
      <c r="Q30" s="69"/>
      <c r="R30" s="69"/>
      <c r="S30" s="70"/>
      <c r="T30" s="36"/>
      <c r="U30" s="36"/>
      <c r="V30" s="36"/>
      <c r="W30" s="19">
        <f>V30+U30</f>
        <v>0</v>
      </c>
      <c r="X30" s="6">
        <f>IF(W30&gt;I30,1,IF(W30=I30,0.5,0))</f>
        <v>0.5</v>
      </c>
      <c r="Y30" s="57"/>
      <c r="Z30" s="9"/>
    </row>
    <row r="31" spans="1:26" ht="13.5" customHeight="1">
      <c r="A31" s="37"/>
      <c r="B31" s="53"/>
      <c r="C31" s="54"/>
      <c r="D31" s="54"/>
      <c r="E31" s="55"/>
      <c r="F31" s="36"/>
      <c r="G31" s="36"/>
      <c r="H31" s="36"/>
      <c r="I31" s="19">
        <f>H31+G31</f>
        <v>0</v>
      </c>
      <c r="J31" s="6">
        <f>IF(I31&gt;W31,1,IF(I31=W31,0.5,0))</f>
        <v>0.5</v>
      </c>
      <c r="K31" s="58"/>
      <c r="L31" s="7"/>
      <c r="M31" s="7"/>
      <c r="N31" s="7"/>
      <c r="O31" s="37"/>
      <c r="P31" s="53"/>
      <c r="Q31" s="54"/>
      <c r="R31" s="54"/>
      <c r="S31" s="55"/>
      <c r="T31" s="36"/>
      <c r="U31" s="36"/>
      <c r="V31" s="36"/>
      <c r="W31" s="19">
        <f>V31+U31</f>
        <v>0</v>
      </c>
      <c r="X31" s="6">
        <f>IF(W31&gt;I31,1,IF(W31=I31,0.5,0))</f>
        <v>0.5</v>
      </c>
      <c r="Y31" s="58"/>
      <c r="Z31" s="9"/>
    </row>
    <row r="32" spans="1:26" ht="13.5" customHeight="1">
      <c r="A32" s="24"/>
      <c r="B32" s="24"/>
      <c r="C32" s="24"/>
      <c r="D32" s="24"/>
      <c r="E32" s="24"/>
      <c r="F32" s="19">
        <f>F27+F28+F30+F31</f>
        <v>0</v>
      </c>
      <c r="G32" s="19">
        <f>G27+G28+G30+G31</f>
        <v>0</v>
      </c>
      <c r="H32" s="19">
        <f>H27+H28+H30+H31</f>
        <v>0</v>
      </c>
      <c r="I32" s="19">
        <f>I27+I28+I30+I31</f>
        <v>0</v>
      </c>
      <c r="J32" s="25">
        <f>IF(I27=0,0,IF(I28=0,J27,(IF(I30=0,J27+J28,IF(I31=0,J27+J28+J30,J27+J28+J30+J31)))))</f>
        <v>0</v>
      </c>
      <c r="K32" s="19">
        <f>IF(I27=0,0,IF(J32&gt;X32,1,(IF(J32=X32,(IF(I32&gt;W32,1,(IF(I32=W32,0.5,0)))),0))))</f>
        <v>0</v>
      </c>
      <c r="L32" s="7"/>
      <c r="M32" s="7"/>
      <c r="N32" s="7"/>
      <c r="O32" s="24"/>
      <c r="P32" s="24"/>
      <c r="Q32" s="24"/>
      <c r="R32" s="24"/>
      <c r="S32" s="24"/>
      <c r="T32" s="19">
        <f>T27+T28+T30+T31</f>
        <v>0</v>
      </c>
      <c r="U32" s="19">
        <f>U27+U28+U30+U31</f>
        <v>0</v>
      </c>
      <c r="V32" s="19">
        <f>V27+V28+V30+V31</f>
        <v>0</v>
      </c>
      <c r="W32" s="19">
        <f>W27+W28+W30+W31</f>
        <v>0</v>
      </c>
      <c r="X32" s="25">
        <f>IF(W27=0,0,IF(W28=0,X27,(IF(W30=0,X27+X28,IF(W31=0,X27+X28+X30,X27+X28+X30+X31)))))</f>
        <v>0</v>
      </c>
      <c r="Y32" s="19">
        <f>IF(W27=0,0,IF(X32&gt;J32,1,(IF(X32=J32,(IF(W32&gt;I32,1,(IF(W32=I32,0.5,0)))),0))))</f>
        <v>0</v>
      </c>
      <c r="Z32" s="9"/>
    </row>
    <row r="33" spans="1:26" ht="9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9"/>
      <c r="Y33" s="9"/>
      <c r="Z33" s="9"/>
    </row>
    <row r="34" spans="1:26" ht="13.5" customHeight="1">
      <c r="A34" s="17" t="s">
        <v>3</v>
      </c>
      <c r="B34" s="59" t="s">
        <v>5</v>
      </c>
      <c r="C34" s="60"/>
      <c r="D34" s="60"/>
      <c r="E34" s="61"/>
      <c r="F34" s="17" t="s">
        <v>6</v>
      </c>
      <c r="G34" s="17" t="s">
        <v>7</v>
      </c>
      <c r="H34" s="17" t="s">
        <v>8</v>
      </c>
      <c r="I34" s="17" t="s">
        <v>11</v>
      </c>
      <c r="J34" s="17" t="s">
        <v>9</v>
      </c>
      <c r="K34" s="17" t="s">
        <v>10</v>
      </c>
      <c r="L34" s="18"/>
      <c r="M34" s="18"/>
      <c r="N34" s="7"/>
      <c r="O34" s="17" t="s">
        <v>3</v>
      </c>
      <c r="P34" s="59" t="s">
        <v>5</v>
      </c>
      <c r="Q34" s="60"/>
      <c r="R34" s="60"/>
      <c r="S34" s="61"/>
      <c r="T34" s="17" t="s">
        <v>6</v>
      </c>
      <c r="U34" s="17" t="s">
        <v>7</v>
      </c>
      <c r="V34" s="17" t="s">
        <v>8</v>
      </c>
      <c r="W34" s="17" t="s">
        <v>11</v>
      </c>
      <c r="X34" s="17" t="s">
        <v>9</v>
      </c>
      <c r="Y34" s="17" t="s">
        <v>10</v>
      </c>
      <c r="Z34" s="9"/>
    </row>
    <row r="35" spans="1:26" ht="13.5" customHeight="1">
      <c r="A35" s="71"/>
      <c r="B35" s="65"/>
      <c r="C35" s="66"/>
      <c r="D35" s="66"/>
      <c r="E35" s="67"/>
      <c r="F35" s="36"/>
      <c r="G35" s="36"/>
      <c r="H35" s="36"/>
      <c r="I35" s="19">
        <f>H35+G35</f>
        <v>0</v>
      </c>
      <c r="J35" s="6">
        <f>IF(I35&gt;W35,1,IF(I35=W35,0.5,0))</f>
        <v>0.5</v>
      </c>
      <c r="K35" s="56"/>
      <c r="L35" s="7"/>
      <c r="M35" s="7"/>
      <c r="N35" s="7"/>
      <c r="O35" s="71"/>
      <c r="P35" s="65"/>
      <c r="Q35" s="66"/>
      <c r="R35" s="66"/>
      <c r="S35" s="67"/>
      <c r="T35" s="36"/>
      <c r="U35" s="36"/>
      <c r="V35" s="36"/>
      <c r="W35" s="19">
        <f>V35+U35</f>
        <v>0</v>
      </c>
      <c r="X35" s="6">
        <f>IF(W35&gt;I35,1,IF(W35=I35,0.5,0))</f>
        <v>0.5</v>
      </c>
      <c r="Y35" s="56"/>
      <c r="Z35" s="9"/>
    </row>
    <row r="36" spans="1:26" ht="13.5" customHeight="1">
      <c r="A36" s="72"/>
      <c r="B36" s="53"/>
      <c r="C36" s="54"/>
      <c r="D36" s="54"/>
      <c r="E36" s="55"/>
      <c r="F36" s="36"/>
      <c r="G36" s="36"/>
      <c r="H36" s="36"/>
      <c r="I36" s="19">
        <f>H36+G36</f>
        <v>0</v>
      </c>
      <c r="J36" s="6">
        <f>IF(I36&gt;W36,1,IF(I36=W36,0.5,0))</f>
        <v>0.5</v>
      </c>
      <c r="K36" s="57"/>
      <c r="L36" s="7"/>
      <c r="M36" s="7"/>
      <c r="N36" s="7"/>
      <c r="O36" s="72"/>
      <c r="P36" s="53"/>
      <c r="Q36" s="54"/>
      <c r="R36" s="54"/>
      <c r="S36" s="55"/>
      <c r="T36" s="36"/>
      <c r="U36" s="36"/>
      <c r="V36" s="36"/>
      <c r="W36" s="19">
        <f>V36+U36</f>
        <v>0</v>
      </c>
      <c r="X36" s="6">
        <f>IF(W36&gt;I36,1,IF(W36=I36,0.5,0))</f>
        <v>0.5</v>
      </c>
      <c r="Y36" s="57"/>
      <c r="Z36" s="9"/>
    </row>
    <row r="37" spans="1:26" ht="13.5" customHeight="1">
      <c r="A37" s="20" t="s">
        <v>3</v>
      </c>
      <c r="B37" s="62" t="s">
        <v>44</v>
      </c>
      <c r="C37" s="63"/>
      <c r="D37" s="63"/>
      <c r="E37" s="64"/>
      <c r="F37" s="21"/>
      <c r="G37" s="22"/>
      <c r="H37" s="22"/>
      <c r="I37" s="22"/>
      <c r="J37" s="23"/>
      <c r="K37" s="57"/>
      <c r="L37" s="7"/>
      <c r="M37" s="7"/>
      <c r="N37" s="7"/>
      <c r="O37" s="20" t="s">
        <v>3</v>
      </c>
      <c r="P37" s="62" t="s">
        <v>44</v>
      </c>
      <c r="Q37" s="63"/>
      <c r="R37" s="63"/>
      <c r="S37" s="64"/>
      <c r="T37" s="21"/>
      <c r="U37" s="22"/>
      <c r="V37" s="22"/>
      <c r="W37" s="22"/>
      <c r="X37" s="23"/>
      <c r="Y37" s="57"/>
      <c r="Z37" s="9"/>
    </row>
    <row r="38" spans="1:26" ht="13.5" customHeight="1">
      <c r="A38" s="36"/>
      <c r="B38" s="68"/>
      <c r="C38" s="69"/>
      <c r="D38" s="69"/>
      <c r="E38" s="70"/>
      <c r="F38" s="36"/>
      <c r="G38" s="36"/>
      <c r="H38" s="36"/>
      <c r="I38" s="19">
        <f>H38+G38</f>
        <v>0</v>
      </c>
      <c r="J38" s="6">
        <f>IF(I38&gt;W38,1,IF(I38=W38,0.5,0))</f>
        <v>0.5</v>
      </c>
      <c r="K38" s="57"/>
      <c r="L38" s="7"/>
      <c r="M38" s="7"/>
      <c r="N38" s="7"/>
      <c r="O38" s="36"/>
      <c r="P38" s="68"/>
      <c r="Q38" s="69"/>
      <c r="R38" s="69"/>
      <c r="S38" s="70"/>
      <c r="T38" s="36"/>
      <c r="U38" s="36"/>
      <c r="V38" s="36"/>
      <c r="W38" s="19">
        <f>V38+U38</f>
        <v>0</v>
      </c>
      <c r="X38" s="6">
        <f>IF(W38&gt;I38,1,IF(W38=I38,0.5,0))</f>
        <v>0.5</v>
      </c>
      <c r="Y38" s="57"/>
      <c r="Z38" s="9"/>
    </row>
    <row r="39" spans="1:26" ht="13.5" customHeight="1">
      <c r="A39" s="37"/>
      <c r="B39" s="53"/>
      <c r="C39" s="54"/>
      <c r="D39" s="54"/>
      <c r="E39" s="55"/>
      <c r="F39" s="36"/>
      <c r="G39" s="36"/>
      <c r="H39" s="36"/>
      <c r="I39" s="19">
        <f>H39+G39</f>
        <v>0</v>
      </c>
      <c r="J39" s="6">
        <f>IF(I39&gt;W39,1,IF(I39=W39,0.5,0))</f>
        <v>0.5</v>
      </c>
      <c r="K39" s="58"/>
      <c r="L39" s="7"/>
      <c r="M39" s="7"/>
      <c r="N39" s="7"/>
      <c r="O39" s="37"/>
      <c r="P39" s="53"/>
      <c r="Q39" s="54"/>
      <c r="R39" s="54"/>
      <c r="S39" s="55"/>
      <c r="T39" s="36"/>
      <c r="U39" s="36"/>
      <c r="V39" s="36"/>
      <c r="W39" s="19">
        <f>V39+U39</f>
        <v>0</v>
      </c>
      <c r="X39" s="6">
        <f>IF(W39&gt;I39,1,IF(W39=I39,0.5,0))</f>
        <v>0.5</v>
      </c>
      <c r="Y39" s="58"/>
      <c r="Z39" s="9"/>
    </row>
    <row r="40" spans="1:26" ht="13.5" customHeight="1">
      <c r="A40" s="24"/>
      <c r="B40" s="24"/>
      <c r="C40" s="24"/>
      <c r="D40" s="24"/>
      <c r="E40" s="24"/>
      <c r="F40" s="19">
        <f>F35+F36+F38+F39</f>
        <v>0</v>
      </c>
      <c r="G40" s="19">
        <f>G35+G36+G38+G39</f>
        <v>0</v>
      </c>
      <c r="H40" s="19">
        <f>H35+H36+H38+H39</f>
        <v>0</v>
      </c>
      <c r="I40" s="19">
        <f>I35+I36+I38+I39</f>
        <v>0</v>
      </c>
      <c r="J40" s="25">
        <f>IF(I35=0,0,IF(I36=0,J35,(IF(I38=0,J35+J36,IF(I39=0,J35+J36+J38,J35+J36+J38+J39)))))</f>
        <v>0</v>
      </c>
      <c r="K40" s="19">
        <f>IF(I35=0,0,IF(J40&gt;X40,1,(IF(J40=X40,(IF(I40&gt;W40,1,(IF(I40=W40,0.5,0)))),0))))</f>
        <v>0</v>
      </c>
      <c r="L40" s="7"/>
      <c r="M40" s="7"/>
      <c r="N40" s="7"/>
      <c r="O40" s="24"/>
      <c r="P40" s="24"/>
      <c r="Q40" s="24"/>
      <c r="R40" s="24"/>
      <c r="S40" s="24"/>
      <c r="T40" s="19">
        <f>T35+T36+T38+T39</f>
        <v>0</v>
      </c>
      <c r="U40" s="19">
        <f>U35+U36+U38+U39</f>
        <v>0</v>
      </c>
      <c r="V40" s="19">
        <f>V35+V36+V38+V39</f>
        <v>0</v>
      </c>
      <c r="W40" s="19">
        <f>W35+W36+W38+W39</f>
        <v>0</v>
      </c>
      <c r="X40" s="25">
        <f>IF(W35=0,0,IF(W36=0,X35,(IF(W38=0,X35+X36,IF(W39=0,X35+X36+X38,X35+X36+X38+X39)))))</f>
        <v>0</v>
      </c>
      <c r="Y40" s="19">
        <f>IF(W35=0,0,IF(X40&gt;J40,1,(IF(X40=J40,(IF(W40&gt;I40,1,(IF(W40=I40,0.5,0)))),0))))</f>
        <v>0</v>
      </c>
      <c r="Z40" s="9"/>
    </row>
    <row r="41" spans="1:26" ht="9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9"/>
      <c r="Y41" s="9"/>
      <c r="Z41" s="9"/>
    </row>
    <row r="42" spans="1:26" ht="13.5" customHeight="1">
      <c r="A42" s="17" t="s">
        <v>3</v>
      </c>
      <c r="B42" s="59" t="s">
        <v>5</v>
      </c>
      <c r="C42" s="60"/>
      <c r="D42" s="60"/>
      <c r="E42" s="61"/>
      <c r="F42" s="17" t="s">
        <v>6</v>
      </c>
      <c r="G42" s="17" t="s">
        <v>7</v>
      </c>
      <c r="H42" s="17" t="s">
        <v>8</v>
      </c>
      <c r="I42" s="17" t="s">
        <v>11</v>
      </c>
      <c r="J42" s="17" t="s">
        <v>9</v>
      </c>
      <c r="K42" s="17" t="s">
        <v>10</v>
      </c>
      <c r="L42" s="18"/>
      <c r="M42" s="18"/>
      <c r="N42" s="7"/>
      <c r="O42" s="17" t="s">
        <v>3</v>
      </c>
      <c r="P42" s="59" t="s">
        <v>5</v>
      </c>
      <c r="Q42" s="60"/>
      <c r="R42" s="60"/>
      <c r="S42" s="61"/>
      <c r="T42" s="17" t="s">
        <v>6</v>
      </c>
      <c r="U42" s="17" t="s">
        <v>7</v>
      </c>
      <c r="V42" s="17" t="s">
        <v>8</v>
      </c>
      <c r="W42" s="17" t="s">
        <v>11</v>
      </c>
      <c r="X42" s="17" t="s">
        <v>9</v>
      </c>
      <c r="Y42" s="17" t="s">
        <v>10</v>
      </c>
      <c r="Z42" s="9"/>
    </row>
    <row r="43" spans="1:26" ht="13.5" customHeight="1">
      <c r="A43" s="71"/>
      <c r="B43" s="65"/>
      <c r="C43" s="66"/>
      <c r="D43" s="66"/>
      <c r="E43" s="67"/>
      <c r="F43" s="36"/>
      <c r="G43" s="36"/>
      <c r="H43" s="36"/>
      <c r="I43" s="19">
        <f>H43+G43</f>
        <v>0</v>
      </c>
      <c r="J43" s="6">
        <f>IF(I43&gt;W43,1,IF(I43=W43,0.5,0))</f>
        <v>0.5</v>
      </c>
      <c r="K43" s="56"/>
      <c r="L43" s="7"/>
      <c r="M43" s="7"/>
      <c r="N43" s="7"/>
      <c r="O43" s="71"/>
      <c r="P43" s="65"/>
      <c r="Q43" s="66"/>
      <c r="R43" s="66"/>
      <c r="S43" s="67"/>
      <c r="T43" s="36"/>
      <c r="U43" s="36"/>
      <c r="V43" s="36"/>
      <c r="W43" s="19">
        <f>V43+U43</f>
        <v>0</v>
      </c>
      <c r="X43" s="6">
        <f>IF(W43&gt;I43,1,IF(W43=I43,0.5,0))</f>
        <v>0.5</v>
      </c>
      <c r="Y43" s="56"/>
      <c r="Z43" s="9"/>
    </row>
    <row r="44" spans="1:26" ht="13.5" customHeight="1">
      <c r="A44" s="72"/>
      <c r="B44" s="53"/>
      <c r="C44" s="54"/>
      <c r="D44" s="54"/>
      <c r="E44" s="55"/>
      <c r="F44" s="36"/>
      <c r="G44" s="36"/>
      <c r="H44" s="36"/>
      <c r="I44" s="19">
        <f>H44+G44</f>
        <v>0</v>
      </c>
      <c r="J44" s="6">
        <f>IF(I44&gt;W44,1,IF(I44=W44,0.5,0))</f>
        <v>0.5</v>
      </c>
      <c r="K44" s="57"/>
      <c r="L44" s="7"/>
      <c r="M44" s="7"/>
      <c r="N44" s="7"/>
      <c r="O44" s="72"/>
      <c r="P44" s="53"/>
      <c r="Q44" s="54"/>
      <c r="R44" s="54"/>
      <c r="S44" s="55"/>
      <c r="T44" s="36"/>
      <c r="U44" s="36"/>
      <c r="V44" s="36"/>
      <c r="W44" s="19">
        <f>V44+U44</f>
        <v>0</v>
      </c>
      <c r="X44" s="6">
        <f>IF(W44&gt;I44,1,IF(W44=I44,0.5,0))</f>
        <v>0.5</v>
      </c>
      <c r="Y44" s="57"/>
      <c r="Z44" s="9"/>
    </row>
    <row r="45" spans="1:26" ht="13.5" customHeight="1">
      <c r="A45" s="20" t="s">
        <v>3</v>
      </c>
      <c r="B45" s="62" t="s">
        <v>44</v>
      </c>
      <c r="C45" s="63"/>
      <c r="D45" s="63"/>
      <c r="E45" s="64"/>
      <c r="F45" s="21"/>
      <c r="G45" s="22"/>
      <c r="H45" s="22"/>
      <c r="I45" s="22"/>
      <c r="J45" s="23"/>
      <c r="K45" s="57"/>
      <c r="L45" s="7"/>
      <c r="M45" s="7"/>
      <c r="N45" s="7"/>
      <c r="O45" s="20" t="s">
        <v>3</v>
      </c>
      <c r="P45" s="62" t="s">
        <v>44</v>
      </c>
      <c r="Q45" s="63"/>
      <c r="R45" s="63"/>
      <c r="S45" s="64"/>
      <c r="T45" s="21"/>
      <c r="U45" s="22"/>
      <c r="V45" s="22"/>
      <c r="W45" s="22"/>
      <c r="X45" s="23"/>
      <c r="Y45" s="57"/>
      <c r="Z45" s="9"/>
    </row>
    <row r="46" spans="1:26" ht="13.5" customHeight="1">
      <c r="A46" s="36"/>
      <c r="B46" s="68"/>
      <c r="C46" s="69"/>
      <c r="D46" s="69"/>
      <c r="E46" s="70"/>
      <c r="F46" s="36"/>
      <c r="G46" s="36"/>
      <c r="H46" s="36"/>
      <c r="I46" s="19">
        <f>H46+G46</f>
        <v>0</v>
      </c>
      <c r="J46" s="6">
        <f>IF(I46&gt;W46,1,IF(I46=W46,0.5,0))</f>
        <v>0.5</v>
      </c>
      <c r="K46" s="57"/>
      <c r="L46" s="7"/>
      <c r="M46" s="7"/>
      <c r="N46" s="7"/>
      <c r="O46" s="36"/>
      <c r="P46" s="68"/>
      <c r="Q46" s="69"/>
      <c r="R46" s="69"/>
      <c r="S46" s="70"/>
      <c r="T46" s="36"/>
      <c r="U46" s="36"/>
      <c r="V46" s="36"/>
      <c r="W46" s="19">
        <f>V46+U46</f>
        <v>0</v>
      </c>
      <c r="X46" s="6">
        <f>IF(W46&gt;I46,1,IF(W46=I46,0.5,0))</f>
        <v>0.5</v>
      </c>
      <c r="Y46" s="57"/>
      <c r="Z46" s="9"/>
    </row>
    <row r="47" spans="1:26" ht="13.5" customHeight="1">
      <c r="A47" s="37"/>
      <c r="B47" s="53"/>
      <c r="C47" s="54"/>
      <c r="D47" s="54"/>
      <c r="E47" s="55"/>
      <c r="F47" s="36"/>
      <c r="G47" s="36"/>
      <c r="H47" s="36"/>
      <c r="I47" s="19">
        <f>H47+G47</f>
        <v>0</v>
      </c>
      <c r="J47" s="6">
        <f>IF(I47&gt;W47,1,IF(I47=W47,0.5,0))</f>
        <v>0.5</v>
      </c>
      <c r="K47" s="58"/>
      <c r="L47" s="7"/>
      <c r="M47" s="7"/>
      <c r="N47" s="7"/>
      <c r="O47" s="37"/>
      <c r="P47" s="53"/>
      <c r="Q47" s="54"/>
      <c r="R47" s="54"/>
      <c r="S47" s="55"/>
      <c r="T47" s="36"/>
      <c r="U47" s="36"/>
      <c r="V47" s="36"/>
      <c r="W47" s="19">
        <f>V47+U47</f>
        <v>0</v>
      </c>
      <c r="X47" s="6">
        <f>IF(W47&gt;I47,1,IF(W47=I47,0.5,0))</f>
        <v>0.5</v>
      </c>
      <c r="Y47" s="58"/>
      <c r="Z47" s="9"/>
    </row>
    <row r="48" spans="1:26" ht="13.5" customHeight="1">
      <c r="A48" s="24"/>
      <c r="B48" s="24"/>
      <c r="C48" s="24"/>
      <c r="D48" s="24"/>
      <c r="E48" s="24"/>
      <c r="F48" s="19">
        <f>F43+F44+F46+F47</f>
        <v>0</v>
      </c>
      <c r="G48" s="19">
        <f>G43+G44+G46+G47</f>
        <v>0</v>
      </c>
      <c r="H48" s="19">
        <f>H43+H44+H46+H47</f>
        <v>0</v>
      </c>
      <c r="I48" s="19">
        <f>I43+I44+I46+I47</f>
        <v>0</v>
      </c>
      <c r="J48" s="25">
        <f>IF(I43=0,0,IF(I44=0,J43,(IF(I46=0,J43+J44,IF(I47=0,J43+J44+J46,J43+J44+J46+J47)))))</f>
        <v>0</v>
      </c>
      <c r="K48" s="19">
        <f>IF(I43=0,0,IF(J48&gt;X48,1,(IF(J48=X48,(IF(I48&gt;W48,1,(IF(I48=W48,0.5,0)))),0))))</f>
        <v>0</v>
      </c>
      <c r="L48" s="7"/>
      <c r="M48" s="7"/>
      <c r="N48" s="7"/>
      <c r="O48" s="24"/>
      <c r="P48" s="24"/>
      <c r="Q48" s="24"/>
      <c r="R48" s="24"/>
      <c r="S48" s="24"/>
      <c r="T48" s="19">
        <f>T43+T44+T46+T47</f>
        <v>0</v>
      </c>
      <c r="U48" s="19">
        <f>U43+U44+U46+U47</f>
        <v>0</v>
      </c>
      <c r="V48" s="19">
        <f>V43+V44+V46+V47</f>
        <v>0</v>
      </c>
      <c r="W48" s="19">
        <f>W43+W44+W46+W47</f>
        <v>0</v>
      </c>
      <c r="X48" s="25">
        <f>IF(W43=0,0,IF(W44=0,X43,(IF(W46=0,X43+X44,IF(W47=0,X43+X44+X46,X43+X44+X46+X47)))))</f>
        <v>0</v>
      </c>
      <c r="Y48" s="19">
        <f>IF(W43=0,0,IF(X48&gt;J48,1,(IF(X48=J48,(IF(W48&gt;I48,1,(IF(W48=I48,0.5,0)))),0))))</f>
        <v>0</v>
      </c>
      <c r="Z48" s="9"/>
    </row>
    <row r="49" spans="1:26" ht="9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9"/>
      <c r="Y49" s="9"/>
      <c r="Z49" s="9"/>
    </row>
    <row r="50" spans="1:26" ht="13.5" customHeight="1">
      <c r="A50" s="17" t="s">
        <v>3</v>
      </c>
      <c r="B50" s="59" t="s">
        <v>5</v>
      </c>
      <c r="C50" s="60"/>
      <c r="D50" s="60"/>
      <c r="E50" s="61"/>
      <c r="F50" s="17" t="s">
        <v>6</v>
      </c>
      <c r="G50" s="17" t="s">
        <v>7</v>
      </c>
      <c r="H50" s="17" t="s">
        <v>8</v>
      </c>
      <c r="I50" s="17" t="s">
        <v>11</v>
      </c>
      <c r="J50" s="17" t="s">
        <v>9</v>
      </c>
      <c r="K50" s="17" t="s">
        <v>10</v>
      </c>
      <c r="L50" s="18"/>
      <c r="M50" s="18"/>
      <c r="N50" s="7"/>
      <c r="O50" s="17" t="s">
        <v>3</v>
      </c>
      <c r="P50" s="59" t="s">
        <v>5</v>
      </c>
      <c r="Q50" s="60"/>
      <c r="R50" s="60"/>
      <c r="S50" s="61"/>
      <c r="T50" s="17" t="s">
        <v>6</v>
      </c>
      <c r="U50" s="17" t="s">
        <v>7</v>
      </c>
      <c r="V50" s="17" t="s">
        <v>8</v>
      </c>
      <c r="W50" s="17" t="s">
        <v>11</v>
      </c>
      <c r="X50" s="17" t="s">
        <v>9</v>
      </c>
      <c r="Y50" s="17" t="s">
        <v>10</v>
      </c>
      <c r="Z50" s="27"/>
    </row>
    <row r="51" spans="1:26" ht="13.5" customHeight="1">
      <c r="A51" s="71"/>
      <c r="B51" s="65"/>
      <c r="C51" s="66"/>
      <c r="D51" s="66"/>
      <c r="E51" s="67"/>
      <c r="F51" s="36"/>
      <c r="G51" s="36"/>
      <c r="H51" s="36"/>
      <c r="I51" s="19">
        <f>H51+G51</f>
        <v>0</v>
      </c>
      <c r="J51" s="6">
        <f>IF(I51&gt;W51,1,IF(I51=W51,0.5,0))</f>
        <v>0.5</v>
      </c>
      <c r="K51" s="56"/>
      <c r="L51" s="7"/>
      <c r="M51" s="7"/>
      <c r="N51" s="7"/>
      <c r="O51" s="71"/>
      <c r="P51" s="65"/>
      <c r="Q51" s="66"/>
      <c r="R51" s="66"/>
      <c r="S51" s="67"/>
      <c r="T51" s="36"/>
      <c r="U51" s="36"/>
      <c r="V51" s="36"/>
      <c r="W51" s="19">
        <f>V51+U51</f>
        <v>0</v>
      </c>
      <c r="X51" s="6">
        <f>IF(W51&gt;I51,1,IF(W51=I51,0.5,0))</f>
        <v>0.5</v>
      </c>
      <c r="Y51" s="56"/>
      <c r="Z51" s="9"/>
    </row>
    <row r="52" spans="1:26" ht="13.5" customHeight="1">
      <c r="A52" s="72"/>
      <c r="B52" s="53"/>
      <c r="C52" s="54"/>
      <c r="D52" s="54"/>
      <c r="E52" s="55"/>
      <c r="F52" s="36"/>
      <c r="G52" s="36"/>
      <c r="H52" s="36"/>
      <c r="I52" s="19">
        <f>H52+G52</f>
        <v>0</v>
      </c>
      <c r="J52" s="6">
        <f>IF(I52&gt;W52,1,IF(I52=W52,0.5,0))</f>
        <v>0.5</v>
      </c>
      <c r="K52" s="57"/>
      <c r="L52" s="7"/>
      <c r="M52" s="7"/>
      <c r="N52" s="7"/>
      <c r="O52" s="72"/>
      <c r="P52" s="53"/>
      <c r="Q52" s="54"/>
      <c r="R52" s="54"/>
      <c r="S52" s="55"/>
      <c r="T52" s="36"/>
      <c r="U52" s="36"/>
      <c r="V52" s="36"/>
      <c r="W52" s="19">
        <f>V52+U52</f>
        <v>0</v>
      </c>
      <c r="X52" s="6">
        <f>IF(W52&gt;I52,1,IF(W52=I52,0.5,0))</f>
        <v>0.5</v>
      </c>
      <c r="Y52" s="57"/>
      <c r="Z52" s="9"/>
    </row>
    <row r="53" spans="1:26" ht="13.5" customHeight="1">
      <c r="A53" s="20" t="s">
        <v>3</v>
      </c>
      <c r="B53" s="62" t="s">
        <v>44</v>
      </c>
      <c r="C53" s="63"/>
      <c r="D53" s="63"/>
      <c r="E53" s="64"/>
      <c r="F53" s="21"/>
      <c r="G53" s="22"/>
      <c r="H53" s="22"/>
      <c r="I53" s="22"/>
      <c r="J53" s="23"/>
      <c r="K53" s="57"/>
      <c r="L53" s="7"/>
      <c r="M53" s="7"/>
      <c r="N53" s="7"/>
      <c r="O53" s="20" t="s">
        <v>3</v>
      </c>
      <c r="P53" s="62" t="s">
        <v>44</v>
      </c>
      <c r="Q53" s="63"/>
      <c r="R53" s="63"/>
      <c r="S53" s="64"/>
      <c r="T53" s="21"/>
      <c r="U53" s="22"/>
      <c r="V53" s="22"/>
      <c r="W53" s="22"/>
      <c r="X53" s="23"/>
      <c r="Y53" s="57"/>
      <c r="Z53" s="9"/>
    </row>
    <row r="54" spans="1:26" ht="13.5" customHeight="1">
      <c r="A54" s="36"/>
      <c r="B54" s="68"/>
      <c r="C54" s="69"/>
      <c r="D54" s="69"/>
      <c r="E54" s="70"/>
      <c r="F54" s="36"/>
      <c r="G54" s="36"/>
      <c r="H54" s="36"/>
      <c r="I54" s="19">
        <f>H54+G54</f>
        <v>0</v>
      </c>
      <c r="J54" s="6">
        <f>IF(I54&gt;W54,1,IF(I54=W54,0.5,0))</f>
        <v>0.5</v>
      </c>
      <c r="K54" s="57"/>
      <c r="L54" s="7"/>
      <c r="M54" s="7"/>
      <c r="N54" s="7"/>
      <c r="O54" s="36"/>
      <c r="P54" s="68"/>
      <c r="Q54" s="69"/>
      <c r="R54" s="69"/>
      <c r="S54" s="70"/>
      <c r="T54" s="36"/>
      <c r="U54" s="36"/>
      <c r="V54" s="36"/>
      <c r="W54" s="19">
        <f>V54+U54</f>
        <v>0</v>
      </c>
      <c r="X54" s="6">
        <f>IF(W54&gt;I54,1,IF(W54=I4,0.5,0))</f>
        <v>0.5</v>
      </c>
      <c r="Y54" s="57"/>
      <c r="Z54" s="9"/>
    </row>
    <row r="55" spans="1:26" ht="13.5" customHeight="1">
      <c r="A55" s="37"/>
      <c r="B55" s="53"/>
      <c r="C55" s="54"/>
      <c r="D55" s="54"/>
      <c r="E55" s="55"/>
      <c r="F55" s="36"/>
      <c r="G55" s="36"/>
      <c r="H55" s="36"/>
      <c r="I55" s="19">
        <f>H55+G55</f>
        <v>0</v>
      </c>
      <c r="J55" s="6">
        <f>IF(I55&gt;W55,1,IF(I55=W55,0.5,0))</f>
        <v>0.5</v>
      </c>
      <c r="K55" s="58"/>
      <c r="L55" s="7"/>
      <c r="M55" s="7"/>
      <c r="N55" s="7"/>
      <c r="O55" s="37"/>
      <c r="P55" s="53"/>
      <c r="Q55" s="54"/>
      <c r="R55" s="54"/>
      <c r="S55" s="55"/>
      <c r="T55" s="36"/>
      <c r="U55" s="36"/>
      <c r="V55" s="36"/>
      <c r="W55" s="19">
        <f>V55+U55</f>
        <v>0</v>
      </c>
      <c r="X55" s="6">
        <f>IF(W55&gt;AK55,1,IF(W55=I55,0.5,0))</f>
        <v>0.5</v>
      </c>
      <c r="Y55" s="58"/>
      <c r="Z55" s="9"/>
    </row>
    <row r="56" spans="1:26" ht="13.5" customHeight="1">
      <c r="A56" s="24"/>
      <c r="B56" s="24"/>
      <c r="C56" s="24"/>
      <c r="D56" s="24"/>
      <c r="E56" s="24"/>
      <c r="F56" s="19">
        <f>F51+F52+F54+F55</f>
        <v>0</v>
      </c>
      <c r="G56" s="19">
        <f>G51+G52+G54+G55</f>
        <v>0</v>
      </c>
      <c r="H56" s="19">
        <f>H51+H52+H54+H55</f>
        <v>0</v>
      </c>
      <c r="I56" s="19">
        <f>I51+I52+I54+I55</f>
        <v>0</v>
      </c>
      <c r="J56" s="25">
        <f>IF(I51=0,0,IF(I52=0,J51,(IF(I54=0,J51+J52,IF(I55=0,J51+J52+J54,J51+J52+J54+J55)))))</f>
        <v>0</v>
      </c>
      <c r="K56" s="19">
        <f>IF(I51=0,0,IF(J56&gt;X56,1,(IF(J56=X56,(IF(I56&gt;W56,1,(IF(I56=W56,0.5,0)))),0))))</f>
        <v>0</v>
      </c>
      <c r="L56" s="7"/>
      <c r="M56" s="7"/>
      <c r="N56" s="7"/>
      <c r="O56" s="24"/>
      <c r="P56" s="24"/>
      <c r="Q56" s="24"/>
      <c r="R56" s="24"/>
      <c r="S56" s="24"/>
      <c r="T56" s="19">
        <f>T51+T52+T54+T55</f>
        <v>0</v>
      </c>
      <c r="U56" s="19">
        <f>U51+U52+U54+U55</f>
        <v>0</v>
      </c>
      <c r="V56" s="19">
        <f>V51+V52+V54+V55</f>
        <v>0</v>
      </c>
      <c r="W56" s="19">
        <f>W51+W52+W54+W55</f>
        <v>0</v>
      </c>
      <c r="X56" s="25">
        <f>IF(W51=0,0,IF(W52=0,X51,(IF(W54=0,X51+X52,IF(W55=0,X51+X52+X54,X51+X52+X54+X55)))))</f>
        <v>0</v>
      </c>
      <c r="Y56" s="19">
        <f>IF(W51=0,0,IF(X56&gt;J56,1,(IF(X56=J56,(IF(W56&gt;I56,1,(IF(W56=I56,0.5,0)))),0))))</f>
        <v>0</v>
      </c>
      <c r="Z56" s="9"/>
    </row>
    <row r="57" spans="1:26" ht="13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9"/>
      <c r="Y57" s="9"/>
      <c r="Z57" s="9"/>
    </row>
    <row r="58" spans="1:26" ht="13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9"/>
      <c r="M58" s="28" t="s">
        <v>16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1:26" ht="17.25" customHeight="1">
      <c r="A59" s="7"/>
      <c r="B59" s="7"/>
      <c r="C59" s="7"/>
      <c r="D59" s="7"/>
      <c r="E59" s="7"/>
      <c r="F59" s="41">
        <f>I56+I48+I40+I32+I24+I16</f>
        <v>0</v>
      </c>
      <c r="G59" s="42"/>
      <c r="H59" s="46">
        <f>J56+J48+J40+J32+J24+J16</f>
        <v>0</v>
      </c>
      <c r="I59" s="42"/>
      <c r="J59" s="43">
        <f>K56+K48+K40+K32+K24+K16+IF(F59&gt;Q59,2,IF(F59&lt;Q59,0,1))</f>
        <v>1</v>
      </c>
      <c r="K59" s="44"/>
      <c r="L59" s="45"/>
      <c r="M59" s="29" t="s">
        <v>17</v>
      </c>
      <c r="N59" s="43">
        <f>Y56+Y48+Y40+Y32+Y24+Y16+IF(Q59&gt;F59,2,IF(Q59&lt;F59,0,1))</f>
        <v>1</v>
      </c>
      <c r="O59" s="45"/>
      <c r="P59" s="30">
        <f>X56+X48+X40+X32+X24+X16</f>
        <v>0</v>
      </c>
      <c r="Q59" s="41">
        <f>W56+W48+W40+W32+W24+W16</f>
        <v>0</v>
      </c>
      <c r="R59" s="42"/>
      <c r="S59" s="7"/>
      <c r="T59" s="7"/>
      <c r="U59" s="7"/>
      <c r="V59" s="7"/>
      <c r="W59" s="7"/>
      <c r="X59" s="9"/>
      <c r="Y59" s="9"/>
      <c r="Z59" s="9"/>
    </row>
    <row r="60" spans="1:26" ht="9" customHeight="1">
      <c r="A60" s="7"/>
      <c r="B60" s="7"/>
      <c r="C60" s="7"/>
      <c r="D60" s="7"/>
      <c r="E60" s="7"/>
      <c r="F60" s="7"/>
      <c r="G60" s="7"/>
      <c r="H60" s="18"/>
      <c r="I60" s="18"/>
      <c r="J60" s="18"/>
      <c r="K60" s="18"/>
      <c r="L60" s="18"/>
      <c r="M60" s="31"/>
      <c r="N60" s="18"/>
      <c r="O60" s="7"/>
      <c r="P60" s="7"/>
      <c r="Q60" s="7"/>
      <c r="R60" s="7"/>
      <c r="S60" s="7"/>
      <c r="T60" s="7"/>
      <c r="U60" s="7"/>
      <c r="V60" s="7"/>
      <c r="W60" s="7"/>
      <c r="X60" s="9"/>
      <c r="Y60" s="9"/>
      <c r="Z60" s="9"/>
    </row>
    <row r="61" spans="1:26" ht="20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9"/>
      <c r="Y61" s="9"/>
      <c r="Z61" s="9"/>
    </row>
    <row r="62" spans="1:26" ht="13.5" customHeight="1">
      <c r="A62" s="7"/>
      <c r="B62" s="7" t="s">
        <v>23</v>
      </c>
      <c r="C62" s="32" t="s">
        <v>18</v>
      </c>
      <c r="D62" s="7"/>
      <c r="E62" s="7"/>
      <c r="F62" s="7"/>
      <c r="G62" s="7"/>
      <c r="H62" s="7"/>
      <c r="I62" s="40"/>
      <c r="J62" s="33" t="s">
        <v>21</v>
      </c>
      <c r="K62" s="40"/>
      <c r="L62" s="32" t="s">
        <v>22</v>
      </c>
      <c r="M62" s="7"/>
      <c r="N62" s="7"/>
      <c r="O62" s="7"/>
      <c r="P62" s="7"/>
      <c r="Q62" s="7"/>
      <c r="R62" s="7" t="s">
        <v>31</v>
      </c>
      <c r="S62" s="32" t="s">
        <v>26</v>
      </c>
      <c r="T62" s="7"/>
      <c r="U62" s="7"/>
      <c r="V62" s="7"/>
      <c r="W62" s="40"/>
      <c r="X62" s="33" t="s">
        <v>21</v>
      </c>
      <c r="Y62" s="40"/>
      <c r="Z62" s="32" t="s">
        <v>22</v>
      </c>
    </row>
    <row r="63" spans="1:26" ht="13.5" customHeight="1">
      <c r="A63" s="7"/>
      <c r="B63" s="7" t="s">
        <v>24</v>
      </c>
      <c r="C63" s="32" t="s">
        <v>19</v>
      </c>
      <c r="D63" s="7"/>
      <c r="E63" s="7"/>
      <c r="F63" s="7"/>
      <c r="G63" s="7"/>
      <c r="H63" s="7"/>
      <c r="I63" s="40"/>
      <c r="J63" s="33" t="s">
        <v>21</v>
      </c>
      <c r="K63" s="40"/>
      <c r="L63" s="32" t="s">
        <v>22</v>
      </c>
      <c r="M63" s="7"/>
      <c r="N63" s="7"/>
      <c r="O63" s="7"/>
      <c r="P63" s="7"/>
      <c r="Q63" s="7"/>
      <c r="R63" s="7" t="s">
        <v>32</v>
      </c>
      <c r="S63" s="32" t="s">
        <v>27</v>
      </c>
      <c r="T63" s="7"/>
      <c r="U63" s="7"/>
      <c r="V63" s="7"/>
      <c r="W63" s="40"/>
      <c r="X63" s="33" t="s">
        <v>21</v>
      </c>
      <c r="Y63" s="40"/>
      <c r="Z63" s="32" t="s">
        <v>22</v>
      </c>
    </row>
    <row r="64" spans="1:26" ht="13.5" customHeight="1">
      <c r="A64" s="7"/>
      <c r="B64" s="7" t="s">
        <v>25</v>
      </c>
      <c r="C64" s="32" t="s">
        <v>20</v>
      </c>
      <c r="D64" s="7"/>
      <c r="E64" s="7"/>
      <c r="F64" s="7"/>
      <c r="G64" s="7"/>
      <c r="H64" s="7"/>
      <c r="I64" s="40"/>
      <c r="J64" s="33" t="s">
        <v>21</v>
      </c>
      <c r="K64" s="40"/>
      <c r="L64" s="32" t="s">
        <v>22</v>
      </c>
      <c r="M64" s="7"/>
      <c r="N64" s="7"/>
      <c r="O64" s="7"/>
      <c r="P64" s="7"/>
      <c r="Q64" s="7"/>
      <c r="R64" s="7" t="s">
        <v>33</v>
      </c>
      <c r="S64" s="32" t="s">
        <v>28</v>
      </c>
      <c r="T64" s="7"/>
      <c r="U64" s="7"/>
      <c r="V64" s="7"/>
      <c r="W64" s="40"/>
      <c r="X64" s="33" t="s">
        <v>21</v>
      </c>
      <c r="Y64" s="40"/>
      <c r="Z64" s="32" t="s">
        <v>22</v>
      </c>
    </row>
    <row r="65" spans="1:26" ht="13.5" customHeight="1">
      <c r="A65" s="7"/>
      <c r="B65" s="7"/>
      <c r="C65" s="32" t="s">
        <v>29</v>
      </c>
      <c r="D65" s="7"/>
      <c r="E65" s="7"/>
      <c r="F65" s="7"/>
      <c r="G65" s="7"/>
      <c r="H65" s="7"/>
      <c r="I65" s="40"/>
      <c r="J65" s="33" t="s">
        <v>21</v>
      </c>
      <c r="K65" s="40"/>
      <c r="L65" s="32" t="s">
        <v>22</v>
      </c>
      <c r="M65" s="7"/>
      <c r="N65" s="7"/>
      <c r="O65" s="7"/>
      <c r="P65" s="7"/>
      <c r="Q65" s="7"/>
      <c r="R65" s="7"/>
      <c r="S65" s="32" t="s">
        <v>30</v>
      </c>
      <c r="T65" s="7"/>
      <c r="U65" s="7"/>
      <c r="V65" s="7"/>
      <c r="W65" s="40"/>
      <c r="X65" s="33" t="s">
        <v>21</v>
      </c>
      <c r="Y65" s="40"/>
      <c r="Z65" s="32" t="s">
        <v>22</v>
      </c>
    </row>
    <row r="66" spans="1:26" ht="19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9"/>
      <c r="Y66" s="9"/>
      <c r="Z66" s="9"/>
    </row>
    <row r="67" spans="1:26" ht="19.5" customHeight="1">
      <c r="A67" s="34" t="s">
        <v>34</v>
      </c>
      <c r="B67" s="3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9.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spans="1:26" ht="19.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spans="1:26" ht="19.5" customHeight="1">
      <c r="A70" s="12" t="s">
        <v>35</v>
      </c>
      <c r="B70" s="12"/>
      <c r="C70" s="12"/>
      <c r="D70" s="12"/>
      <c r="E70" s="12"/>
      <c r="F70" s="12"/>
      <c r="G70" s="12"/>
      <c r="H70" s="12" t="s">
        <v>36</v>
      </c>
      <c r="I70" s="12"/>
      <c r="J70" s="12"/>
      <c r="K70" s="12"/>
      <c r="L70" s="12"/>
      <c r="M70" s="12"/>
      <c r="N70" s="12"/>
      <c r="O70" s="12"/>
      <c r="P70" s="12"/>
      <c r="Q70" s="12" t="s">
        <v>37</v>
      </c>
      <c r="R70" s="12"/>
      <c r="S70" s="12"/>
      <c r="T70" s="12"/>
      <c r="U70" s="12"/>
      <c r="V70" s="12"/>
      <c r="W70" s="12"/>
      <c r="X70" s="35"/>
      <c r="Y70" s="35"/>
      <c r="Z70" s="35"/>
    </row>
    <row r="71" spans="1:23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2:14" ht="15">
      <c r="L133" s="1"/>
      <c r="M133" s="1"/>
      <c r="N133" s="1"/>
    </row>
  </sheetData>
  <sheetProtection password="EAB9" sheet="1" objects="1" scenarios="1"/>
  <mergeCells count="101">
    <mergeCell ref="A69:Z69"/>
    <mergeCell ref="O43:O44"/>
    <mergeCell ref="A43:A44"/>
    <mergeCell ref="A51:A52"/>
    <mergeCell ref="O51:O52"/>
    <mergeCell ref="C67:Z67"/>
    <mergeCell ref="A68:Z68"/>
    <mergeCell ref="P50:S50"/>
    <mergeCell ref="P51:S52"/>
    <mergeCell ref="Y51:Y55"/>
    <mergeCell ref="A11:A12"/>
    <mergeCell ref="A19:A20"/>
    <mergeCell ref="O19:O20"/>
    <mergeCell ref="O27:O28"/>
    <mergeCell ref="A27:A28"/>
    <mergeCell ref="B26:E26"/>
    <mergeCell ref="B27:E28"/>
    <mergeCell ref="K27:K31"/>
    <mergeCell ref="B29:E29"/>
    <mergeCell ref="B30:E30"/>
    <mergeCell ref="A35:A36"/>
    <mergeCell ref="O35:O36"/>
    <mergeCell ref="B34:E34"/>
    <mergeCell ref="B35:E36"/>
    <mergeCell ref="K35:K39"/>
    <mergeCell ref="B37:E37"/>
    <mergeCell ref="B38:E38"/>
    <mergeCell ref="B39:E39"/>
    <mergeCell ref="P53:S53"/>
    <mergeCell ref="P54:S54"/>
    <mergeCell ref="P55:S55"/>
    <mergeCell ref="B50:E50"/>
    <mergeCell ref="B51:E52"/>
    <mergeCell ref="K51:K55"/>
    <mergeCell ref="B53:E53"/>
    <mergeCell ref="B54:E54"/>
    <mergeCell ref="B55:E55"/>
    <mergeCell ref="B42:E42"/>
    <mergeCell ref="B43:E44"/>
    <mergeCell ref="K43:K47"/>
    <mergeCell ref="B45:E45"/>
    <mergeCell ref="B46:E46"/>
    <mergeCell ref="B47:E47"/>
    <mergeCell ref="P42:S42"/>
    <mergeCell ref="P43:S44"/>
    <mergeCell ref="Y43:Y47"/>
    <mergeCell ref="P45:S45"/>
    <mergeCell ref="P46:S46"/>
    <mergeCell ref="P47:S47"/>
    <mergeCell ref="P34:S34"/>
    <mergeCell ref="P35:S36"/>
    <mergeCell ref="Y35:Y39"/>
    <mergeCell ref="P37:S37"/>
    <mergeCell ref="P38:S38"/>
    <mergeCell ref="P39:S39"/>
    <mergeCell ref="B31:E31"/>
    <mergeCell ref="P26:S26"/>
    <mergeCell ref="P27:S28"/>
    <mergeCell ref="Y27:Y31"/>
    <mergeCell ref="P29:S29"/>
    <mergeCell ref="P30:S30"/>
    <mergeCell ref="P31:S31"/>
    <mergeCell ref="P18:S18"/>
    <mergeCell ref="P19:S20"/>
    <mergeCell ref="Y19:Y23"/>
    <mergeCell ref="P21:S21"/>
    <mergeCell ref="P22:S22"/>
    <mergeCell ref="P23:S23"/>
    <mergeCell ref="B18:E18"/>
    <mergeCell ref="B19:E20"/>
    <mergeCell ref="K19:K23"/>
    <mergeCell ref="B21:E21"/>
    <mergeCell ref="B22:E22"/>
    <mergeCell ref="B23:E23"/>
    <mergeCell ref="P13:S13"/>
    <mergeCell ref="P11:S12"/>
    <mergeCell ref="P14:S14"/>
    <mergeCell ref="O11:O12"/>
    <mergeCell ref="B10:E10"/>
    <mergeCell ref="B11:E12"/>
    <mergeCell ref="K11:K15"/>
    <mergeCell ref="B13:E13"/>
    <mergeCell ref="B14:E14"/>
    <mergeCell ref="B15:E15"/>
    <mergeCell ref="P2:Y2"/>
    <mergeCell ref="P5:R5"/>
    <mergeCell ref="P6:Y6"/>
    <mergeCell ref="V3:Y3"/>
    <mergeCell ref="V5:Y5"/>
    <mergeCell ref="P4:Y4"/>
    <mergeCell ref="P3:S3"/>
    <mergeCell ref="F59:G59"/>
    <mergeCell ref="Q59:R59"/>
    <mergeCell ref="J59:L59"/>
    <mergeCell ref="N59:O59"/>
    <mergeCell ref="H59:I59"/>
    <mergeCell ref="C8:K8"/>
    <mergeCell ref="Q8:Y8"/>
    <mergeCell ref="P15:S15"/>
    <mergeCell ref="Y11:Y15"/>
    <mergeCell ref="P10:S10"/>
  </mergeCells>
  <conditionalFormatting sqref="J19">
    <cfRule type="expression" priority="163" dxfId="64" stopIfTrue="1">
      <formula>$I$19=0</formula>
    </cfRule>
  </conditionalFormatting>
  <conditionalFormatting sqref="J27">
    <cfRule type="expression" priority="162" dxfId="64" stopIfTrue="1">
      <formula>$I$27=0</formula>
    </cfRule>
  </conditionalFormatting>
  <conditionalFormatting sqref="J35">
    <cfRule type="expression" priority="161" dxfId="64" stopIfTrue="1">
      <formula>$I$35=0</formula>
    </cfRule>
  </conditionalFormatting>
  <conditionalFormatting sqref="J12">
    <cfRule type="expression" priority="153" dxfId="64" stopIfTrue="1">
      <formula>$I$12=0</formula>
    </cfRule>
  </conditionalFormatting>
  <conditionalFormatting sqref="J11 J19">
    <cfRule type="expression" priority="165" dxfId="64" stopIfTrue="1">
      <formula>$I$11=0</formula>
    </cfRule>
  </conditionalFormatting>
  <conditionalFormatting sqref="J14">
    <cfRule type="expression" priority="152" dxfId="64" stopIfTrue="1">
      <formula>$I$14=0</formula>
    </cfRule>
  </conditionalFormatting>
  <conditionalFormatting sqref="J15">
    <cfRule type="expression" priority="151" dxfId="64" stopIfTrue="1">
      <formula>$I$15=0</formula>
    </cfRule>
  </conditionalFormatting>
  <conditionalFormatting sqref="J30">
    <cfRule type="expression" priority="138" dxfId="64" stopIfTrue="1">
      <formula>$I$30=0</formula>
    </cfRule>
  </conditionalFormatting>
  <conditionalFormatting sqref="J20">
    <cfRule type="expression" priority="128" dxfId="64" stopIfTrue="1">
      <formula>$I$20=0</formula>
    </cfRule>
  </conditionalFormatting>
  <conditionalFormatting sqref="J22">
    <cfRule type="expression" priority="125" dxfId="64" stopIfTrue="1">
      <formula>$I$22=0</formula>
    </cfRule>
  </conditionalFormatting>
  <conditionalFormatting sqref="J23">
    <cfRule type="expression" priority="124" dxfId="64" stopIfTrue="1">
      <formula>$I$23=0</formula>
    </cfRule>
  </conditionalFormatting>
  <conditionalFormatting sqref="J28">
    <cfRule type="expression" priority="123" dxfId="64" stopIfTrue="1">
      <formula>$I$28=0</formula>
    </cfRule>
  </conditionalFormatting>
  <conditionalFormatting sqref="J31">
    <cfRule type="expression" priority="122" dxfId="64" stopIfTrue="1">
      <formula>$I$31=0</formula>
    </cfRule>
  </conditionalFormatting>
  <conditionalFormatting sqref="J36">
    <cfRule type="expression" priority="121" dxfId="64" stopIfTrue="1">
      <formula>$I$36=0</formula>
    </cfRule>
  </conditionalFormatting>
  <conditionalFormatting sqref="J38">
    <cfRule type="expression" priority="119" dxfId="64" stopIfTrue="1">
      <formula>$I$38=0</formula>
    </cfRule>
  </conditionalFormatting>
  <conditionalFormatting sqref="J39">
    <cfRule type="expression" priority="117" dxfId="64" stopIfTrue="1">
      <formula>$I$39=0</formula>
    </cfRule>
  </conditionalFormatting>
  <conditionalFormatting sqref="J43">
    <cfRule type="expression" priority="116" dxfId="64" stopIfTrue="1">
      <formula>$I$43=0</formula>
    </cfRule>
  </conditionalFormatting>
  <conditionalFormatting sqref="J44">
    <cfRule type="expression" priority="115" dxfId="64" stopIfTrue="1">
      <formula>$I$44=0</formula>
    </cfRule>
  </conditionalFormatting>
  <conditionalFormatting sqref="J46">
    <cfRule type="expression" priority="114" dxfId="64" stopIfTrue="1">
      <formula>$I$46=0</formula>
    </cfRule>
  </conditionalFormatting>
  <conditionalFormatting sqref="J47">
    <cfRule type="expression" priority="113" dxfId="64" stopIfTrue="1">
      <formula>$I$47=0</formula>
    </cfRule>
  </conditionalFormatting>
  <conditionalFormatting sqref="J51">
    <cfRule type="expression" priority="109" dxfId="64" stopIfTrue="1">
      <formula>$I$51=0</formula>
    </cfRule>
  </conditionalFormatting>
  <conditionalFormatting sqref="J52">
    <cfRule type="expression" priority="108" dxfId="64" stopIfTrue="1">
      <formula>$I$52=0</formula>
    </cfRule>
  </conditionalFormatting>
  <conditionalFormatting sqref="J54">
    <cfRule type="expression" priority="107" dxfId="64" stopIfTrue="1">
      <formula>$I$54=0</formula>
    </cfRule>
  </conditionalFormatting>
  <conditionalFormatting sqref="J55">
    <cfRule type="expression" priority="106" dxfId="64" stopIfTrue="1">
      <formula>$I$55=0</formula>
    </cfRule>
  </conditionalFormatting>
  <conditionalFormatting sqref="X12">
    <cfRule type="expression" priority="105" dxfId="64" stopIfTrue="1">
      <formula>$W$12=0</formula>
    </cfRule>
  </conditionalFormatting>
  <conditionalFormatting sqref="X11">
    <cfRule type="expression" priority="104" dxfId="64" stopIfTrue="1">
      <formula>$W$11=0</formula>
    </cfRule>
  </conditionalFormatting>
  <conditionalFormatting sqref="X14">
    <cfRule type="expression" priority="103" dxfId="64" stopIfTrue="1">
      <formula>$W$14=0</formula>
    </cfRule>
  </conditionalFormatting>
  <conditionalFormatting sqref="X15">
    <cfRule type="expression" priority="102" dxfId="64" stopIfTrue="1">
      <formula>$W$15=0</formula>
    </cfRule>
  </conditionalFormatting>
  <conditionalFormatting sqref="X20">
    <cfRule type="expression" priority="54" dxfId="64" stopIfTrue="1">
      <formula>$W$20=0</formula>
    </cfRule>
  </conditionalFormatting>
  <conditionalFormatting sqref="X19">
    <cfRule type="expression" priority="53" dxfId="64" stopIfTrue="1">
      <formula>$W$19=0</formula>
    </cfRule>
  </conditionalFormatting>
  <conditionalFormatting sqref="X22">
    <cfRule type="expression" priority="52" dxfId="64" stopIfTrue="1">
      <formula>$W$22=0</formula>
    </cfRule>
  </conditionalFormatting>
  <conditionalFormatting sqref="X23">
    <cfRule type="expression" priority="51" dxfId="64" stopIfTrue="1">
      <formula>$W$23=0</formula>
    </cfRule>
  </conditionalFormatting>
  <conditionalFormatting sqref="X28">
    <cfRule type="expression" priority="50" dxfId="64" stopIfTrue="1">
      <formula>$W$28=0</formula>
    </cfRule>
  </conditionalFormatting>
  <conditionalFormatting sqref="X27">
    <cfRule type="expression" priority="49" dxfId="64" stopIfTrue="1">
      <formula>$W$27=0</formula>
    </cfRule>
  </conditionalFormatting>
  <conditionalFormatting sqref="X30">
    <cfRule type="expression" priority="48" dxfId="64" stopIfTrue="1">
      <formula>$W$30=0</formula>
    </cfRule>
  </conditionalFormatting>
  <conditionalFormatting sqref="X31">
    <cfRule type="expression" priority="47" dxfId="64" stopIfTrue="1">
      <formula>$W$31=0</formula>
    </cfRule>
  </conditionalFormatting>
  <conditionalFormatting sqref="X36">
    <cfRule type="expression" priority="46" dxfId="64" stopIfTrue="1">
      <formula>$W$36=0</formula>
    </cfRule>
  </conditionalFormatting>
  <conditionalFormatting sqref="X35">
    <cfRule type="expression" priority="45" dxfId="64" stopIfTrue="1">
      <formula>$W$35=0</formula>
    </cfRule>
  </conditionalFormatting>
  <conditionalFormatting sqref="X38">
    <cfRule type="expression" priority="44" dxfId="64" stopIfTrue="1">
      <formula>$W$38=0</formula>
    </cfRule>
  </conditionalFormatting>
  <conditionalFormatting sqref="X39">
    <cfRule type="expression" priority="43" dxfId="64" stopIfTrue="1">
      <formula>$W$39=0</formula>
    </cfRule>
  </conditionalFormatting>
  <conditionalFormatting sqref="X44">
    <cfRule type="expression" priority="42" dxfId="64" stopIfTrue="1">
      <formula>$W$44=0</formula>
    </cfRule>
  </conditionalFormatting>
  <conditionalFormatting sqref="X43">
    <cfRule type="expression" priority="41" dxfId="64" stopIfTrue="1">
      <formula>$W$43=0</formula>
    </cfRule>
  </conditionalFormatting>
  <conditionalFormatting sqref="X46">
    <cfRule type="expression" priority="40" dxfId="64" stopIfTrue="1">
      <formula>$W$46=0</formula>
    </cfRule>
  </conditionalFormatting>
  <conditionalFormatting sqref="X47">
    <cfRule type="expression" priority="39" dxfId="64" stopIfTrue="1">
      <formula>$W$47=0</formula>
    </cfRule>
  </conditionalFormatting>
  <conditionalFormatting sqref="X52">
    <cfRule type="expression" priority="28" dxfId="64" stopIfTrue="1">
      <formula>$W$52=0</formula>
    </cfRule>
  </conditionalFormatting>
  <conditionalFormatting sqref="X51">
    <cfRule type="expression" priority="27" dxfId="64" stopIfTrue="1">
      <formula>$W$51=0</formula>
    </cfRule>
  </conditionalFormatting>
  <conditionalFormatting sqref="X54">
    <cfRule type="expression" priority="26" dxfId="64" stopIfTrue="1">
      <formula>$W$54=0</formula>
    </cfRule>
  </conditionalFormatting>
  <conditionalFormatting sqref="X55">
    <cfRule type="expression" priority="25" dxfId="64" stopIfTrue="1">
      <formula>$W$55=0</formula>
    </cfRule>
  </conditionalFormatting>
  <conditionalFormatting sqref="J16:K16">
    <cfRule type="expression" priority="24" dxfId="64" stopIfTrue="1">
      <formula>$I$16=0</formula>
    </cfRule>
  </conditionalFormatting>
  <conditionalFormatting sqref="Y16">
    <cfRule type="expression" priority="13" dxfId="64" stopIfTrue="1">
      <formula>$W$16=0</formula>
    </cfRule>
  </conditionalFormatting>
  <conditionalFormatting sqref="X16">
    <cfRule type="expression" priority="216" dxfId="65" stopIfTrue="1">
      <formula>$W$16=0</formula>
    </cfRule>
  </conditionalFormatting>
  <conditionalFormatting sqref="J24:K24">
    <cfRule type="expression" priority="217" dxfId="65" stopIfTrue="1">
      <formula>$I$24=0</formula>
    </cfRule>
  </conditionalFormatting>
  <conditionalFormatting sqref="J32:K32">
    <cfRule type="expression" priority="218" dxfId="65" stopIfTrue="1">
      <formula>$I$32=0</formula>
    </cfRule>
  </conditionalFormatting>
  <conditionalFormatting sqref="J40:K40">
    <cfRule type="expression" priority="219" dxfId="65" stopIfTrue="1">
      <formula>$I$40=0</formula>
    </cfRule>
  </conditionalFormatting>
  <conditionalFormatting sqref="J48:K48">
    <cfRule type="expression" priority="220" dxfId="65" stopIfTrue="1">
      <formula>$I$48=0</formula>
    </cfRule>
  </conditionalFormatting>
  <conditionalFormatting sqref="J56:K56">
    <cfRule type="expression" priority="221" dxfId="65" stopIfTrue="1">
      <formula>$I$56=0</formula>
    </cfRule>
  </conditionalFormatting>
  <conditionalFormatting sqref="X24:Y24">
    <cfRule type="expression" priority="222" dxfId="65" stopIfTrue="1">
      <formula>$W$24=0</formula>
    </cfRule>
  </conditionalFormatting>
  <conditionalFormatting sqref="X32:Y32">
    <cfRule type="expression" priority="223" dxfId="65" stopIfTrue="1">
      <formula>$W$32=0</formula>
    </cfRule>
  </conditionalFormatting>
  <conditionalFormatting sqref="X40:Y40">
    <cfRule type="expression" priority="224" dxfId="65" stopIfTrue="1">
      <formula>$W$40=0</formula>
    </cfRule>
  </conditionalFormatting>
  <conditionalFormatting sqref="X48:Y48">
    <cfRule type="expression" priority="225" dxfId="65" stopIfTrue="1">
      <formula>$W$48=0</formula>
    </cfRule>
  </conditionalFormatting>
  <conditionalFormatting sqref="X56:Y56">
    <cfRule type="expression" priority="226" dxfId="65" stopIfTrue="1">
      <formula>$W$56=0</formula>
    </cfRule>
  </conditionalFormatting>
  <conditionalFormatting sqref="J59:L59">
    <cfRule type="expression" priority="227" dxfId="65" stopIfTrue="1">
      <formula>$F$59=0</formula>
    </cfRule>
  </conditionalFormatting>
  <conditionalFormatting sqref="N59:O59">
    <cfRule type="expression" priority="228" dxfId="65" stopIfTrue="1">
      <formula>$Q$59=0</formula>
    </cfRule>
  </conditionalFormatting>
  <conditionalFormatting sqref="F59:I59 P59:R59">
    <cfRule type="cellIs" priority="229" dxfId="65" operator="equal" stopIfTrue="1">
      <formula>0</formula>
    </cfRule>
  </conditionalFormatting>
  <printOptions horizontalCentered="1" verticalCentered="1"/>
  <pageMargins left="0.1968503937007874" right="0.25" top="0.1968503937007874" bottom="0.1968503937007874" header="0.31496062992125984" footer="0.31496062992125984"/>
  <pageSetup fitToHeight="1" fitToWidth="1" horizontalDpi="600" verticalDpi="600" orientation="portrait" paperSize="9" scale="7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39"/>
  <sheetViews>
    <sheetView zoomScalePageLayoutView="0" workbookViewId="0" topLeftCell="A1">
      <selection activeCell="E49" sqref="E49"/>
    </sheetView>
  </sheetViews>
  <sheetFormatPr defaultColWidth="11.421875" defaultRowHeight="15"/>
  <cols>
    <col min="2" max="2" width="25.140625" style="0" customWidth="1"/>
    <col min="6" max="6" width="20.00390625" style="0" customWidth="1"/>
    <col min="7" max="7" width="20.00390625" style="0" hidden="1" customWidth="1"/>
    <col min="8" max="8" width="20.00390625" style="0" customWidth="1"/>
    <col min="11" max="13" width="11.421875" style="0" hidden="1" customWidth="1"/>
  </cols>
  <sheetData>
    <row r="1" spans="1:7" ht="16.5" customHeight="1">
      <c r="A1" t="s">
        <v>47</v>
      </c>
      <c r="B1" s="75" t="s">
        <v>94</v>
      </c>
      <c r="C1" s="76"/>
      <c r="D1" s="76"/>
      <c r="E1" s="76"/>
      <c r="F1" s="76"/>
      <c r="G1" s="4" t="str">
        <f>G39</f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&amp;a3=mnnmnnmnnmnn&amp;a4=mnnmnnmnnmnn&amp;a5=mnnmnnmnnmnn&amp;a6=mnnmnnmnnmnn&amp;a7=0&amp;a8=0&amp;k1=0&amp;k2=0&amp;k3=0&amp;k4=0&amp;k5=0&amp;k6=0&amp;k7=0&amp;k8=0&amp;b1=  </v>
      </c>
    </row>
    <row r="2" ht="16.5" customHeight="1"/>
    <row r="3" ht="16.5" customHeight="1" hidden="1"/>
    <row r="4" spans="1:7" ht="16.5" customHeight="1" hidden="1">
      <c r="A4" s="2" t="s">
        <v>55</v>
      </c>
      <c r="B4" t="s">
        <v>48</v>
      </c>
      <c r="C4" s="2">
        <f>IF(Spielbericht!J3="x",1,IF(Spielbericht!J4="x",2,IF(Spielbericht!J5="x",3,IF(Spielbericht!J6="x",4,0))))</f>
        <v>0</v>
      </c>
      <c r="G4" t="str">
        <f>CONCATENATE(B1,"?",A4,"=",C4)</f>
        <v>http://www.wkbv.de/wkbv-aktiv/spielbericht/empfang.php?v1=0</v>
      </c>
    </row>
    <row r="5" spans="1:7" ht="16.5" customHeight="1" hidden="1">
      <c r="A5" s="2" t="s">
        <v>56</v>
      </c>
      <c r="B5" t="s">
        <v>49</v>
      </c>
      <c r="C5" s="3" t="str">
        <f>CONCATENATE(YEAR(Spielbericht!P2),"-",MONTH(Spielbericht!P2),"-",DAY(Spielbericht!P2))</f>
        <v>2010-9-19</v>
      </c>
      <c r="G5" t="str">
        <f aca="true" t="shared" si="0" ref="G5:G10">CONCATENATE(G4,"&amp;",A5,"=",C5)</f>
        <v>http://www.wkbv.de/wkbv-aktiv/spielbericht/empfang.php?v1=0&amp;v2=2010-9-19</v>
      </c>
    </row>
    <row r="6" spans="1:7" ht="16.5" customHeight="1" hidden="1">
      <c r="A6" s="2" t="s">
        <v>57</v>
      </c>
      <c r="B6" t="s">
        <v>50</v>
      </c>
      <c r="C6" s="5" t="str">
        <f>Spielbericht!P5</f>
        <v>13:00</v>
      </c>
      <c r="G6" t="str">
        <f t="shared" si="0"/>
        <v>http://www.wkbv.de/wkbv-aktiv/spielbericht/empfang.php?v1=0&amp;v2=2010-9-19&amp;v3=13:00</v>
      </c>
    </row>
    <row r="7" spans="1:11" ht="16.5" customHeight="1" hidden="1">
      <c r="A7" s="2" t="s">
        <v>58</v>
      </c>
      <c r="B7" t="s">
        <v>51</v>
      </c>
      <c r="C7" s="5" t="str">
        <f>Spielbericht!V5</f>
        <v>16:00</v>
      </c>
      <c r="G7" t="str">
        <f t="shared" si="0"/>
        <v>http://www.wkbv.de/wkbv-aktiv/spielbericht/empfang.php?v1=0&amp;v2=2010-9-19&amp;v3=13:00&amp;v4=16:00</v>
      </c>
      <c r="K7">
        <v>0</v>
      </c>
    </row>
    <row r="8" spans="1:13" ht="16.5" customHeight="1" hidden="1">
      <c r="A8" s="2" t="s">
        <v>59</v>
      </c>
      <c r="B8" t="s">
        <v>52</v>
      </c>
      <c r="C8" s="2">
        <f>Spielbericht!P4</f>
        <v>0</v>
      </c>
      <c r="G8" t="str">
        <f t="shared" si="0"/>
        <v>http://www.wkbv.de/wkbv-aktiv/spielbericht/empfang.php?v1=0&amp;v2=2010-9-19&amp;v3=13:00&amp;v4=16:00&amp;v5=0</v>
      </c>
      <c r="K8">
        <f>K7+M8</f>
        <v>0</v>
      </c>
      <c r="L8">
        <f>Spielbericht!A14</f>
        <v>0</v>
      </c>
      <c r="M8">
        <f>IF(OR(L8=0,L8=""),0,1)</f>
        <v>0</v>
      </c>
    </row>
    <row r="9" spans="1:13" ht="16.5" customHeight="1" hidden="1">
      <c r="A9" s="2" t="s">
        <v>60</v>
      </c>
      <c r="B9" t="s">
        <v>53</v>
      </c>
      <c r="C9" s="2">
        <f>Spielbericht!O3</f>
        <v>0</v>
      </c>
      <c r="G9" t="str">
        <f t="shared" si="0"/>
        <v>http://www.wkbv.de/wkbv-aktiv/spielbericht/empfang.php?v1=0&amp;v2=2010-9-19&amp;v3=13:00&amp;v4=16:00&amp;v5=0&amp;v6=0</v>
      </c>
      <c r="K9">
        <f aca="true" t="shared" si="1" ref="K9:K20">K8+M9</f>
        <v>0</v>
      </c>
      <c r="L9">
        <f>Spielbericht!A15</f>
        <v>0</v>
      </c>
      <c r="M9">
        <f aca="true" t="shared" si="2" ref="M9:M20">IF(OR(L9=0,L9=""),0,1)</f>
        <v>0</v>
      </c>
    </row>
    <row r="10" spans="1:7" ht="16.5" customHeight="1" hidden="1">
      <c r="A10" s="2" t="s">
        <v>92</v>
      </c>
      <c r="B10" t="s">
        <v>93</v>
      </c>
      <c r="C10" s="2">
        <f>IF(Spielbericht!D3="x",1,IF(Spielbericht!D4="x",2,IF(Spielbericht!D5="x",3,IF(Spielbericht!D6="x",4,0))))</f>
        <v>0</v>
      </c>
      <c r="G10" t="str">
        <f t="shared" si="0"/>
        <v>http://www.wkbv.de/wkbv-aktiv/spielbericht/empfang.php?v1=0&amp;v2=2010-9-19&amp;v3=13:00&amp;v4=16:00&amp;v5=0&amp;v6=0&amp;v7=0</v>
      </c>
    </row>
    <row r="11" spans="1:13" ht="16.5" customHeight="1" hidden="1">
      <c r="A11" s="2"/>
      <c r="C11" s="2"/>
      <c r="K11">
        <f>K9+M11</f>
        <v>0</v>
      </c>
      <c r="L11">
        <f>Spielbericht!A22</f>
        <v>0</v>
      </c>
      <c r="M11">
        <f t="shared" si="2"/>
        <v>0</v>
      </c>
    </row>
    <row r="12" spans="1:13" ht="16.5" customHeight="1" hidden="1">
      <c r="A12" s="2" t="s">
        <v>61</v>
      </c>
      <c r="B12" t="s">
        <v>76</v>
      </c>
      <c r="C12" s="2" t="str">
        <f>CONCATENATE(Spielbericht!A11,"m",Spielbericht!F11,"n",Spielbericht!G11,"n",Spielbericht!H11,"m",Spielbericht!F12,"n",Spielbericht!G12,"n",Spielbericht!H12,"m",Spielbericht!F14,"n",Spielbericht!G14,"n",Spielbericht!H14,"m",Spielbericht!F15,"n",Spielbericht!G15,"n",Spielbericht!H15)</f>
        <v>mnnmnnmnnmnn</v>
      </c>
      <c r="G12" t="str">
        <f>CONCATENATE(G10,"&amp;",A12,"=",C12)</f>
        <v>http://www.wkbv.de/wkbv-aktiv/spielbericht/empfang.php?v1=0&amp;v2=2010-9-19&amp;v3=13:00&amp;v4=16:00&amp;v5=0&amp;v6=0&amp;v7=0&amp;h1=mnnmnnmnnmnn</v>
      </c>
      <c r="K12">
        <f t="shared" si="1"/>
        <v>0</v>
      </c>
      <c r="L12">
        <f>Spielbericht!A23</f>
        <v>0</v>
      </c>
      <c r="M12">
        <f t="shared" si="2"/>
        <v>0</v>
      </c>
    </row>
    <row r="13" spans="1:13" ht="16.5" customHeight="1" hidden="1">
      <c r="A13" s="2" t="s">
        <v>62</v>
      </c>
      <c r="B13" t="s">
        <v>76</v>
      </c>
      <c r="C13" s="2" t="str">
        <f>CONCATENATE(Spielbericht!A19,"m",Spielbericht!F19,"n",Spielbericht!G19,"n",Spielbericht!H19,"m",Spielbericht!F20,"n",Spielbericht!G20,"n",Spielbericht!H20,"m",Spielbericht!F22,"n",Spielbericht!G22,"n",Spielbericht!H22,"m",Spielbericht!F23,"n",Spielbericht!G23,"n",Spielbericht!H23)</f>
        <v>mnnmnnmnnmnn</v>
      </c>
      <c r="G13" t="str">
        <f>CONCATENATE(G12,"&amp;",A13,"=",C13)</f>
        <v>http://www.wkbv.de/wkbv-aktiv/spielbericht/empfang.php?v1=0&amp;v2=2010-9-19&amp;v3=13:00&amp;v4=16:00&amp;v5=0&amp;v6=0&amp;v7=0&amp;h1=mnnmnnmnnmnn&amp;h2=mnnmnnmnnmnn</v>
      </c>
      <c r="K13">
        <f t="shared" si="1"/>
        <v>0</v>
      </c>
      <c r="L13">
        <f>Spielbericht!A30</f>
        <v>0</v>
      </c>
      <c r="M13">
        <f t="shared" si="2"/>
        <v>0</v>
      </c>
    </row>
    <row r="14" spans="1:13" ht="16.5" customHeight="1" hidden="1">
      <c r="A14" s="2" t="s">
        <v>63</v>
      </c>
      <c r="B14" t="s">
        <v>76</v>
      </c>
      <c r="C14" s="2" t="str">
        <f>CONCATENATE(Spielbericht!A27,"m",Spielbericht!F27,"n",Spielbericht!G27,"n",Spielbericht!H27,"m",Spielbericht!F28,"n",Spielbericht!G28,"n",Spielbericht!H28,"m",Spielbericht!F30,"n",Spielbericht!G30,"n",Spielbericht!H30,"m",Spielbericht!F31,"n",Spielbericht!G31,"n",Spielbericht!H31)</f>
        <v>mnnmnnmnnmnn</v>
      </c>
      <c r="G14" t="str">
        <f aca="true" t="shared" si="3" ref="G14:G19">CONCATENATE(G13,"&amp;",A14,"=",C14)</f>
        <v>http://www.wkbv.de/wkbv-aktiv/spielbericht/empfang.php?v1=0&amp;v2=2010-9-19&amp;v3=13:00&amp;v4=16:00&amp;v5=0&amp;v6=0&amp;v7=0&amp;h1=mnnmnnmnnmnn&amp;h2=mnnmnnmnnmnn&amp;h3=mnnmnnmnnmnn</v>
      </c>
      <c r="K14">
        <f t="shared" si="1"/>
        <v>0</v>
      </c>
      <c r="L14">
        <f>Spielbericht!A31</f>
        <v>0</v>
      </c>
      <c r="M14">
        <f t="shared" si="2"/>
        <v>0</v>
      </c>
    </row>
    <row r="15" spans="1:13" ht="16.5" customHeight="1" hidden="1">
      <c r="A15" s="2" t="s">
        <v>64</v>
      </c>
      <c r="B15" t="s">
        <v>76</v>
      </c>
      <c r="C15" s="2" t="str">
        <f>CONCATENATE(Spielbericht!A35,"m",Spielbericht!F35,"n",Spielbericht!G35,"n",Spielbericht!H35,"m",Spielbericht!F36,"n",Spielbericht!G36,"n",Spielbericht!H36,"m",Spielbericht!F38,"n",Spielbericht!G38,"n",Spielbericht!H38,"m",Spielbericht!F39,"n",Spielbericht!G39,"n",Spielbericht!H39)</f>
        <v>mnnmnnmnnmnn</v>
      </c>
      <c r="G15" t="str">
        <f t="shared" si="3"/>
        <v>http://www.wkbv.de/wkbv-aktiv/spielbericht/empfang.php?v1=0&amp;v2=2010-9-19&amp;v3=13:00&amp;v4=16:00&amp;v5=0&amp;v6=0&amp;v7=0&amp;h1=mnnmnnmnnmnn&amp;h2=mnnmnnmnnmnn&amp;h3=mnnmnnmnnmnn&amp;h4=mnnmnnmnnmnn</v>
      </c>
      <c r="K15">
        <f t="shared" si="1"/>
        <v>0</v>
      </c>
      <c r="L15">
        <f>Spielbericht!A38</f>
        <v>0</v>
      </c>
      <c r="M15">
        <f t="shared" si="2"/>
        <v>0</v>
      </c>
    </row>
    <row r="16" spans="1:13" ht="16.5" customHeight="1" hidden="1">
      <c r="A16" s="2" t="s">
        <v>65</v>
      </c>
      <c r="B16" t="s">
        <v>76</v>
      </c>
      <c r="C16" s="2" t="str">
        <f>CONCATENATE(Spielbericht!A43,"m",Spielbericht!F43,"n",Spielbericht!G43,"n",Spielbericht!H43,"m",Spielbericht!F44,"n",Spielbericht!G44,"n",Spielbericht!H44,"m",Spielbericht!F46,"n",Spielbericht!G46,"n",Spielbericht!H46,"m",Spielbericht!F47,"n",Spielbericht!G47,"n",Spielbericht!H47)</f>
        <v>mnnmnnmnnmnn</v>
      </c>
      <c r="G16" t="str">
        <f t="shared" si="3"/>
        <v>http://www.wkbv.de/wkbv-aktiv/spielbericht/empfang.php?v1=0&amp;v2=2010-9-19&amp;v3=13:00&amp;v4=16:00&amp;v5=0&amp;v6=0&amp;v7=0&amp;h1=mnnmnnmnnmnn&amp;h2=mnnmnnmnnmnn&amp;h3=mnnmnnmnnmnn&amp;h4=mnnmnnmnnmnn&amp;h5=mnnmnnmnnmnn</v>
      </c>
      <c r="K16">
        <f t="shared" si="1"/>
        <v>0</v>
      </c>
      <c r="L16">
        <f>Spielbericht!A39</f>
        <v>0</v>
      </c>
      <c r="M16">
        <f t="shared" si="2"/>
        <v>0</v>
      </c>
    </row>
    <row r="17" spans="1:13" ht="16.5" customHeight="1" hidden="1">
      <c r="A17" s="2" t="s">
        <v>66</v>
      </c>
      <c r="B17" t="s">
        <v>76</v>
      </c>
      <c r="C17" s="2" t="str">
        <f>CONCATENATE(Spielbericht!A51,"m",Spielbericht!F51,"n",Spielbericht!G51,"n",Spielbericht!H51,"m",Spielbericht!F52,"n",Spielbericht!G52,"n",Spielbericht!H52,"m",Spielbericht!F54,"n",Spielbericht!G54,"n",Spielbericht!H54,"m",Spielbericht!F55,"n",Spielbericht!G55,"n",Spielbericht!H55)</f>
        <v>mnnmnnmnnmnn</v>
      </c>
      <c r="G17" t="str">
        <f t="shared" si="3"/>
        <v>http://www.wkbv.de/wkbv-aktiv/spielbericht/empfang.php?v1=0&amp;v2=2010-9-19&amp;v3=13:00&amp;v4=16:00&amp;v5=0&amp;v6=0&amp;v7=0&amp;h1=mnnmnnmnnmnn&amp;h2=mnnmnnmnnmnn&amp;h3=mnnmnnmnnmnn&amp;h4=mnnmnnmnnmnn&amp;h5=mnnmnnmnnmnn&amp;h6=mnnmnnmnnmnn</v>
      </c>
      <c r="K17">
        <f t="shared" si="1"/>
        <v>0</v>
      </c>
      <c r="L17">
        <f>Spielbericht!A46</f>
        <v>0</v>
      </c>
      <c r="M17">
        <f t="shared" si="2"/>
        <v>0</v>
      </c>
    </row>
    <row r="18" spans="1:13" ht="16.5" customHeight="1" hidden="1">
      <c r="A18" s="2" t="s">
        <v>67</v>
      </c>
      <c r="B18" t="s">
        <v>77</v>
      </c>
      <c r="C18" s="2">
        <f>VLOOKUP(1,K8:L20,2)</f>
        <v>0</v>
      </c>
      <c r="G18" t="str">
        <f t="shared" si="3"/>
        <v>http://www.wkbv.de/wkbv-aktiv/spielbericht/empfang.php?v1=0&amp;v2=2010-9-19&amp;v3=13:00&amp;v4=16:00&amp;v5=0&amp;v6=0&amp;v7=0&amp;h1=mnnmnnmnnmnn&amp;h2=mnnmnnmnnmnn&amp;h3=mnnmnnmnnmnn&amp;h4=mnnmnnmnnmnn&amp;h5=mnnmnnmnnmnn&amp;h6=mnnmnnmnnmnn&amp;h7=0</v>
      </c>
      <c r="K18">
        <f t="shared" si="1"/>
        <v>0</v>
      </c>
      <c r="L18">
        <f>Spielbericht!A47</f>
        <v>0</v>
      </c>
      <c r="M18">
        <f t="shared" si="2"/>
        <v>0</v>
      </c>
    </row>
    <row r="19" spans="1:13" ht="16.5" customHeight="1" hidden="1">
      <c r="A19" s="2" t="s">
        <v>68</v>
      </c>
      <c r="B19" t="s">
        <v>77</v>
      </c>
      <c r="C19" s="2">
        <f>VLOOKUP(2,K8:L19,2)</f>
        <v>0</v>
      </c>
      <c r="G19" t="str">
        <f t="shared" si="3"/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</v>
      </c>
      <c r="K19">
        <f t="shared" si="1"/>
        <v>0</v>
      </c>
      <c r="L19">
        <f>Spielbericht!A54</f>
        <v>0</v>
      </c>
      <c r="M19">
        <f t="shared" si="2"/>
        <v>0</v>
      </c>
    </row>
    <row r="20" spans="1:13" ht="16.5" customHeight="1" hidden="1">
      <c r="A20" s="2"/>
      <c r="C20" s="2"/>
      <c r="K20">
        <f t="shared" si="1"/>
        <v>0</v>
      </c>
      <c r="L20">
        <f>Spielbericht!A55</f>
        <v>0</v>
      </c>
      <c r="M20">
        <f t="shared" si="2"/>
        <v>0</v>
      </c>
    </row>
    <row r="21" spans="1:7" ht="16.5" customHeight="1" hidden="1">
      <c r="A21" s="2" t="s">
        <v>54</v>
      </c>
      <c r="B21" t="s">
        <v>76</v>
      </c>
      <c r="C21" s="2" t="str">
        <f>CONCATENATE(Spielbericht!O11,"m",Spielbericht!T11,"n",Spielbericht!U11,"n",Spielbericht!V11,"m",Spielbericht!T12,"n",Spielbericht!U12,"n",Spielbericht!V12,"m",Spielbericht!T14,"n",Spielbericht!U14,"n",Spielbericht!V14,"m",Spielbericht!T15,"n",Spielbericht!U15,"n",Spielbericht!V15)</f>
        <v>mnnmnnmnnmnn</v>
      </c>
      <c r="G21" t="str">
        <f>CONCATENATE(G19,"&amp;",A21,"=",C21)</f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</v>
      </c>
    </row>
    <row r="22" spans="1:11" ht="16.5" customHeight="1" hidden="1">
      <c r="A22" s="2" t="s">
        <v>69</v>
      </c>
      <c r="B22" t="s">
        <v>76</v>
      </c>
      <c r="C22" s="2" t="str">
        <f>CONCATENATE(Spielbericht!O19,"m",Spielbericht!T19,"n",Spielbericht!U19,"n",Spielbericht!V19,"m",Spielbericht!T20,"n",Spielbericht!U20,"n",Spielbericht!V20,"m",Spielbericht!T22,"n",Spielbericht!U22,"n",Spielbericht!V22,"m",Spielbericht!T23,"n",Spielbericht!U23,"n",Spielbericht!V23)</f>
        <v>mnnmnnmnnmnn</v>
      </c>
      <c r="G22" t="str">
        <f>CONCATENATE(G21,"&amp;",A22,"=",C22)</f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</v>
      </c>
      <c r="K22">
        <v>0</v>
      </c>
    </row>
    <row r="23" spans="1:13" ht="16.5" customHeight="1" hidden="1">
      <c r="A23" s="2" t="s">
        <v>70</v>
      </c>
      <c r="B23" t="s">
        <v>76</v>
      </c>
      <c r="C23" s="2" t="str">
        <f>CONCATENATE(Spielbericht!O27,"m",Spielbericht!T27,"n",Spielbericht!U27,"n",Spielbericht!V27,"m",Spielbericht!T28,"n",Spielbericht!U28,"n",Spielbericht!V28,"m",Spielbericht!T30,"n",Spielbericht!U30,"n",Spielbericht!V30,"m",Spielbericht!T31,"n",Spielbericht!U31,"n",Spielbericht!V31)</f>
        <v>mnnmnnmnnmnn</v>
      </c>
      <c r="G23" t="str">
        <f aca="true" t="shared" si="4" ref="G23:G28">CONCATENATE(G22,"&amp;",A23,"=",C23)</f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&amp;a3=mnnmnnmnnmnn</v>
      </c>
      <c r="K23">
        <f>K22+M23</f>
        <v>0</v>
      </c>
      <c r="L23">
        <f>Spielbericht!O14</f>
        <v>0</v>
      </c>
      <c r="M23">
        <f>IF(OR(L23=0,L23=""),0,1)</f>
        <v>0</v>
      </c>
    </row>
    <row r="24" spans="1:13" ht="16.5" customHeight="1" hidden="1">
      <c r="A24" s="2" t="s">
        <v>71</v>
      </c>
      <c r="B24" t="s">
        <v>76</v>
      </c>
      <c r="C24" s="2" t="str">
        <f>CONCATENATE(Spielbericht!O35,"m",Spielbericht!T35,"n",Spielbericht!U35,"n",Spielbericht!V35,"m",Spielbericht!T36,"n",Spielbericht!U36,"n",Spielbericht!V36,"m",Spielbericht!T38,"n",Spielbericht!U38,"n",Spielbericht!V38,"m",Spielbericht!T39,"n",Spielbericht!U39,"n",Spielbericht!V39)</f>
        <v>mnnmnnmnnmnn</v>
      </c>
      <c r="G24" t="str">
        <f t="shared" si="4"/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&amp;a3=mnnmnnmnnmnn&amp;a4=mnnmnnmnnmnn</v>
      </c>
      <c r="K24">
        <f aca="true" t="shared" si="5" ref="K24:K34">K23+M24</f>
        <v>0</v>
      </c>
      <c r="L24">
        <f>Spielbericht!O15</f>
        <v>0</v>
      </c>
      <c r="M24">
        <f aca="true" t="shared" si="6" ref="M24:M34">IF(OR(L24=0,L24=""),0,1)</f>
        <v>0</v>
      </c>
    </row>
    <row r="25" spans="1:13" ht="16.5" customHeight="1" hidden="1">
      <c r="A25" s="2" t="s">
        <v>72</v>
      </c>
      <c r="B25" t="s">
        <v>76</v>
      </c>
      <c r="C25" s="2" t="str">
        <f>CONCATENATE(Spielbericht!O43,"m",Spielbericht!T43,"n",Spielbericht!U43,"n",Spielbericht!V43,"m",Spielbericht!T44,"n",Spielbericht!U44,"n",Spielbericht!V44,"m",Spielbericht!T46,"n",Spielbericht!U46,"n",Spielbericht!V46,"m",Spielbericht!T47,"n",Spielbericht!U47,"n",Spielbericht!V47)</f>
        <v>mnnmnnmnnmnn</v>
      </c>
      <c r="G25" t="str">
        <f t="shared" si="4"/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&amp;a3=mnnmnnmnnmnn&amp;a4=mnnmnnmnnmnn&amp;a5=mnnmnnmnnmnn</v>
      </c>
      <c r="K25">
        <f t="shared" si="5"/>
        <v>0</v>
      </c>
      <c r="L25">
        <f>Spielbericht!O22</f>
        <v>0</v>
      </c>
      <c r="M25">
        <f t="shared" si="6"/>
        <v>0</v>
      </c>
    </row>
    <row r="26" spans="1:13" ht="16.5" customHeight="1" hidden="1">
      <c r="A26" s="2" t="s">
        <v>73</v>
      </c>
      <c r="B26" t="s">
        <v>76</v>
      </c>
      <c r="C26" s="2" t="str">
        <f>CONCATENATE(Spielbericht!O51,"m",Spielbericht!T51,"n",Spielbericht!U51,"n",Spielbericht!V51,"m",Spielbericht!T52,"n",Spielbericht!U52,"n",Spielbericht!V52,"m",Spielbericht!T54,"n",Spielbericht!U54,"n",Spielbericht!V54,"m",Spielbericht!T55,"n",Spielbericht!U55,"n",Spielbericht!V55)</f>
        <v>mnnmnnmnnmnn</v>
      </c>
      <c r="G26" t="str">
        <f t="shared" si="4"/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&amp;a3=mnnmnnmnnmnn&amp;a4=mnnmnnmnnmnn&amp;a5=mnnmnnmnnmnn&amp;a6=mnnmnnmnnmnn</v>
      </c>
      <c r="K26">
        <f t="shared" si="5"/>
        <v>0</v>
      </c>
      <c r="L26">
        <f>Spielbericht!O23</f>
        <v>0</v>
      </c>
      <c r="M26">
        <f t="shared" si="6"/>
        <v>0</v>
      </c>
    </row>
    <row r="27" spans="1:13" ht="16.5" customHeight="1" hidden="1">
      <c r="A27" s="2" t="s">
        <v>74</v>
      </c>
      <c r="B27" t="s">
        <v>77</v>
      </c>
      <c r="C27" s="2">
        <f>VLOOKUP(1,K23:L34,2)</f>
        <v>0</v>
      </c>
      <c r="G27" t="str">
        <f t="shared" si="4"/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&amp;a3=mnnmnnmnnmnn&amp;a4=mnnmnnmnnmnn&amp;a5=mnnmnnmnnmnn&amp;a6=mnnmnnmnnmnn&amp;a7=0</v>
      </c>
      <c r="K27">
        <f t="shared" si="5"/>
        <v>0</v>
      </c>
      <c r="L27">
        <f>Spielbericht!O30</f>
        <v>0</v>
      </c>
      <c r="M27">
        <f t="shared" si="6"/>
        <v>0</v>
      </c>
    </row>
    <row r="28" spans="1:13" ht="16.5" customHeight="1" hidden="1">
      <c r="A28" s="2" t="s">
        <v>75</v>
      </c>
      <c r="B28" t="s">
        <v>77</v>
      </c>
      <c r="C28" s="2">
        <f>VLOOKUP(2,K23:L34,2)</f>
        <v>0</v>
      </c>
      <c r="G28" t="str">
        <f t="shared" si="4"/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&amp;a3=mnnmnnmnnmnn&amp;a4=mnnmnnmnnmnn&amp;a5=mnnmnnmnnmnn&amp;a6=mnnmnnmnnmnn&amp;a7=0&amp;a8=0</v>
      </c>
      <c r="K28">
        <f t="shared" si="5"/>
        <v>0</v>
      </c>
      <c r="L28">
        <f>Spielbericht!O31</f>
        <v>0</v>
      </c>
      <c r="M28">
        <f t="shared" si="6"/>
        <v>0</v>
      </c>
    </row>
    <row r="29" spans="3:13" ht="16.5" customHeight="1" hidden="1">
      <c r="C29" s="2"/>
      <c r="K29">
        <f t="shared" si="5"/>
        <v>0</v>
      </c>
      <c r="L29">
        <f>Spielbericht!O38</f>
        <v>0</v>
      </c>
      <c r="M29">
        <f t="shared" si="6"/>
        <v>0</v>
      </c>
    </row>
    <row r="30" spans="1:13" ht="16.5" customHeight="1" hidden="1">
      <c r="A30" s="2" t="s">
        <v>78</v>
      </c>
      <c r="B30" t="s">
        <v>86</v>
      </c>
      <c r="C30" s="2">
        <f>IF(Spielbericht!I62="x",1,0)</f>
        <v>0</v>
      </c>
      <c r="G30" t="str">
        <f>CONCATENATE(G28,"&amp;",A30,"=",C30)</f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&amp;a3=mnnmnnmnnmnn&amp;a4=mnnmnnmnnmnn&amp;a5=mnnmnnmnnmnn&amp;a6=mnnmnnmnnmnn&amp;a7=0&amp;a8=0&amp;k1=0</v>
      </c>
      <c r="K30">
        <f t="shared" si="5"/>
        <v>0</v>
      </c>
      <c r="L30">
        <f>Spielbericht!O39</f>
        <v>0</v>
      </c>
      <c r="M30">
        <f t="shared" si="6"/>
        <v>0</v>
      </c>
    </row>
    <row r="31" spans="1:13" ht="16.5" customHeight="1" hidden="1">
      <c r="A31" s="2" t="s">
        <v>79</v>
      </c>
      <c r="B31" t="s">
        <v>87</v>
      </c>
      <c r="C31" s="2">
        <f>IF(Spielbericht!I63="x",1,0)</f>
        <v>0</v>
      </c>
      <c r="G31" t="str">
        <f>CONCATENATE(G30,"&amp;",A31,"=",C31)</f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&amp;a3=mnnmnnmnnmnn&amp;a4=mnnmnnmnnmnn&amp;a5=mnnmnnmnnmnn&amp;a6=mnnmnnmnnmnn&amp;a7=0&amp;a8=0&amp;k1=0&amp;k2=0</v>
      </c>
      <c r="K31">
        <f t="shared" si="5"/>
        <v>0</v>
      </c>
      <c r="L31">
        <f>Spielbericht!O46</f>
        <v>0</v>
      </c>
      <c r="M31">
        <f t="shared" si="6"/>
        <v>0</v>
      </c>
    </row>
    <row r="32" spans="1:13" ht="16.5" customHeight="1" hidden="1">
      <c r="A32" s="2" t="s">
        <v>80</v>
      </c>
      <c r="B32" t="s">
        <v>26</v>
      </c>
      <c r="C32" s="2">
        <f>IF(Spielbericht!W62="x",1,0)</f>
        <v>0</v>
      </c>
      <c r="G32" t="str">
        <f aca="true" t="shared" si="7" ref="G32:G37">CONCATENATE(G31,"&amp;",A32,"=",C32)</f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&amp;a3=mnnmnnmnnmnn&amp;a4=mnnmnnmnnmnn&amp;a5=mnnmnnmnnmnn&amp;a6=mnnmnnmnnmnn&amp;a7=0&amp;a8=0&amp;k1=0&amp;k2=0&amp;k3=0</v>
      </c>
      <c r="K32">
        <f t="shared" si="5"/>
        <v>0</v>
      </c>
      <c r="L32">
        <f>Spielbericht!O47</f>
        <v>0</v>
      </c>
      <c r="M32">
        <f t="shared" si="6"/>
        <v>0</v>
      </c>
    </row>
    <row r="33" spans="1:13" ht="16.5" customHeight="1" hidden="1">
      <c r="A33" s="2" t="s">
        <v>81</v>
      </c>
      <c r="B33" t="s">
        <v>27</v>
      </c>
      <c r="C33" s="2">
        <f>IF(Spielbericht!W63="x",1,0)</f>
        <v>0</v>
      </c>
      <c r="G33" t="str">
        <f t="shared" si="7"/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&amp;a3=mnnmnnmnnmnn&amp;a4=mnnmnnmnnmnn&amp;a5=mnnmnnmnnmnn&amp;a6=mnnmnnmnnmnn&amp;a7=0&amp;a8=0&amp;k1=0&amp;k2=0&amp;k3=0&amp;k4=0</v>
      </c>
      <c r="K33">
        <f t="shared" si="5"/>
        <v>0</v>
      </c>
      <c r="L33">
        <f>Spielbericht!O54</f>
        <v>0</v>
      </c>
      <c r="M33">
        <f t="shared" si="6"/>
        <v>0</v>
      </c>
    </row>
    <row r="34" spans="1:13" ht="16.5" customHeight="1" hidden="1">
      <c r="A34" s="2" t="s">
        <v>82</v>
      </c>
      <c r="B34" t="s">
        <v>20</v>
      </c>
      <c r="C34" s="2">
        <f>IF(Spielbericht!I64="x",1,0)</f>
        <v>0</v>
      </c>
      <c r="G34" t="str">
        <f t="shared" si="7"/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&amp;a3=mnnmnnmnnmnn&amp;a4=mnnmnnmnnmnn&amp;a5=mnnmnnmnnmnn&amp;a6=mnnmnnmnnmnn&amp;a7=0&amp;a8=0&amp;k1=0&amp;k2=0&amp;k3=0&amp;k4=0&amp;k5=0</v>
      </c>
      <c r="K34">
        <f t="shared" si="5"/>
        <v>0</v>
      </c>
      <c r="L34">
        <f>Spielbericht!O55</f>
        <v>0</v>
      </c>
      <c r="M34">
        <f t="shared" si="6"/>
        <v>0</v>
      </c>
    </row>
    <row r="35" spans="1:7" ht="16.5" customHeight="1" hidden="1">
      <c r="A35" s="2" t="s">
        <v>83</v>
      </c>
      <c r="B35" t="s">
        <v>28</v>
      </c>
      <c r="C35" s="2">
        <f>IF(Spielbericht!W64="x",1,0)</f>
        <v>0</v>
      </c>
      <c r="G35" t="str">
        <f t="shared" si="7"/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&amp;a3=mnnmnnmnnmnn&amp;a4=mnnmnnmnnmnn&amp;a5=mnnmnnmnnmnn&amp;a6=mnnmnnmnnmnn&amp;a7=0&amp;a8=0&amp;k1=0&amp;k2=0&amp;k3=0&amp;k4=0&amp;k5=0&amp;k6=0</v>
      </c>
    </row>
    <row r="36" spans="1:7" ht="16.5" customHeight="1" hidden="1">
      <c r="A36" s="2" t="s">
        <v>84</v>
      </c>
      <c r="B36" t="s">
        <v>88</v>
      </c>
      <c r="C36" s="2">
        <f>IF(Spielbericht!I65="x",1,0)</f>
        <v>0</v>
      </c>
      <c r="G36" t="str">
        <f t="shared" si="7"/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&amp;a3=mnnmnnmnnmnn&amp;a4=mnnmnnmnnmnn&amp;a5=mnnmnnmnnmnn&amp;a6=mnnmnnmnnmnn&amp;a7=0&amp;a8=0&amp;k1=0&amp;k2=0&amp;k3=0&amp;k4=0&amp;k5=0&amp;k6=0&amp;k7=0</v>
      </c>
    </row>
    <row r="37" spans="1:7" ht="16.5" customHeight="1" hidden="1">
      <c r="A37" s="2" t="s">
        <v>85</v>
      </c>
      <c r="B37" t="s">
        <v>89</v>
      </c>
      <c r="C37" s="2">
        <f>IF(Spielbericht!W65="x",1,0)</f>
        <v>0</v>
      </c>
      <c r="G37" t="str">
        <f t="shared" si="7"/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&amp;a3=mnnmnnmnnmnn&amp;a4=mnnmnnmnnmnn&amp;a5=mnnmnnmnnmnn&amp;a6=mnnmnnmnnmnn&amp;a7=0&amp;a8=0&amp;k1=0&amp;k2=0&amp;k3=0&amp;k4=0&amp;k5=0&amp;k6=0&amp;k7=0&amp;k8=0</v>
      </c>
    </row>
    <row r="38" ht="16.5" customHeight="1" hidden="1"/>
    <row r="39" spans="1:7" ht="16.5" customHeight="1" hidden="1">
      <c r="A39" s="2" t="s">
        <v>90</v>
      </c>
      <c r="B39" t="s">
        <v>91</v>
      </c>
      <c r="C39" t="str">
        <f>CONCATENATE(Spielbericht!C67," ",Spielbericht!A68," ",Spielbericht!A69)</f>
        <v>  </v>
      </c>
      <c r="G39" t="str">
        <f>CONCATENATE(G37,"&amp;",A39,"=",C39)</f>
        <v>http://www.wkbv.de/wkbv-aktiv/spielbericht/empfang.php?v1=0&amp;v2=2010-9-19&amp;v3=13:00&amp;v4=16:00&amp;v5=0&amp;v6=0&amp;v7=0&amp;h1=mnnmnnmnnmnn&amp;h2=mnnmnnmnnmnn&amp;h3=mnnmnnmnnmnn&amp;h4=mnnmnnmnnmnn&amp;h5=mnnmnnmnnmnn&amp;h6=mnnmnnmnnmnn&amp;h7=0&amp;h8=0&amp;a1=mnnmnnmnnmnn&amp;a2=mnnmnnmnnmnn&amp;a3=mnnmnnmnnmnn&amp;a4=mnnmnnmnnmnn&amp;a5=mnnmnnmnnmnn&amp;a6=mnnmnnmnnmnn&amp;a7=0&amp;a8=0&amp;k1=0&amp;k2=0&amp;k3=0&amp;k4=0&amp;k5=0&amp;k6=0&amp;k7=0&amp;k8=0&amp;b1=  </v>
      </c>
    </row>
    <row r="40" ht="16.5" customHeight="1" hidden="1"/>
    <row r="41" ht="15" hidden="1"/>
    <row r="42" ht="15" hidden="1"/>
  </sheetData>
  <sheetProtection password="EAB9" sheet="1"/>
  <mergeCells count="1">
    <mergeCell ref="B1:F1"/>
  </mergeCells>
  <hyperlinks>
    <hyperlink ref="B1" r:id="rId1" display="http://localhost/wkbv-aktiv/spielbericht/empfang.php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jochen</cp:lastModifiedBy>
  <cp:lastPrinted>2010-09-24T19:23:58Z</cp:lastPrinted>
  <dcterms:created xsi:type="dcterms:W3CDTF">2010-07-04T08:33:38Z</dcterms:created>
  <dcterms:modified xsi:type="dcterms:W3CDTF">2010-09-24T23:22:10Z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